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3540" windowHeight="1262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Y49" i="1"/>
  <c r="Q47"/>
  <c r="G46"/>
  <c r="Y39"/>
  <c r="Q39"/>
  <c r="G39"/>
  <c r="Q27"/>
  <c r="R27"/>
  <c r="I27"/>
  <c r="J27"/>
  <c r="Q25"/>
  <c r="R25"/>
  <c r="Q26"/>
  <c r="R26"/>
  <c r="Q24"/>
  <c r="R24"/>
  <c r="I26"/>
  <c r="J26"/>
  <c r="Q29"/>
  <c r="R29"/>
  <c r="I29"/>
  <c r="J29"/>
  <c r="Q28"/>
  <c r="R28"/>
  <c r="I28"/>
  <c r="J28"/>
  <c r="AB11"/>
  <c r="AH11"/>
  <c r="AB4"/>
  <c r="AH4"/>
  <c r="AB5"/>
  <c r="AH5"/>
  <c r="AB6"/>
  <c r="AH6"/>
  <c r="AB7"/>
  <c r="AH7"/>
  <c r="AB8"/>
  <c r="AH8"/>
  <c r="AB9"/>
  <c r="AH9"/>
  <c r="AB10"/>
  <c r="AH10"/>
  <c r="AB3"/>
  <c r="AH3"/>
  <c r="AD3"/>
  <c r="AJ3"/>
  <c r="AE3"/>
  <c r="AK3"/>
  <c r="AF3"/>
  <c r="AL3"/>
  <c r="AG3"/>
  <c r="AM3"/>
  <c r="AD4"/>
  <c r="AJ4"/>
  <c r="AE4"/>
  <c r="AK4"/>
  <c r="AF4"/>
  <c r="AL4"/>
  <c r="AG4"/>
  <c r="AM4"/>
  <c r="AD5"/>
  <c r="AJ5"/>
  <c r="AE5"/>
  <c r="AK5"/>
  <c r="AF5"/>
  <c r="AL5"/>
  <c r="AG5"/>
  <c r="AM5"/>
  <c r="AD6"/>
  <c r="AJ6"/>
  <c r="AE6"/>
  <c r="AK6"/>
  <c r="AF6"/>
  <c r="AL6"/>
  <c r="AG6"/>
  <c r="AM6"/>
  <c r="AD7"/>
  <c r="AJ7"/>
  <c r="AE7"/>
  <c r="AK7"/>
  <c r="AF7"/>
  <c r="AL7"/>
  <c r="AG7"/>
  <c r="AM7"/>
  <c r="AD8"/>
  <c r="AJ8"/>
  <c r="AE8"/>
  <c r="AK8"/>
  <c r="AF8"/>
  <c r="AL8"/>
  <c r="AG8"/>
  <c r="AM8"/>
  <c r="AD9"/>
  <c r="AJ9"/>
  <c r="AE9"/>
  <c r="AK9"/>
  <c r="AF9"/>
  <c r="AL9"/>
  <c r="AG9"/>
  <c r="AM9"/>
  <c r="AD10"/>
  <c r="AJ10"/>
  <c r="AE10"/>
  <c r="AK10"/>
  <c r="AF10"/>
  <c r="AL10"/>
  <c r="AG10"/>
  <c r="AM10"/>
  <c r="AC4"/>
  <c r="AI4"/>
  <c r="AC5"/>
  <c r="AI5"/>
  <c r="AC6"/>
  <c r="AI6"/>
  <c r="AC7"/>
  <c r="AI7"/>
  <c r="AC8"/>
  <c r="AI8"/>
  <c r="AC9"/>
  <c r="AI9"/>
  <c r="AC10"/>
  <c r="AI10"/>
  <c r="AC3"/>
  <c r="AI3"/>
  <c r="Q23"/>
  <c r="R23"/>
  <c r="Q22"/>
  <c r="R22"/>
  <c r="Q21"/>
  <c r="R21"/>
  <c r="Q20"/>
  <c r="R20"/>
  <c r="Q18"/>
  <c r="R18"/>
  <c r="I25"/>
  <c r="J25"/>
  <c r="I24"/>
  <c r="J24"/>
  <c r="I23"/>
  <c r="J23"/>
  <c r="I22"/>
  <c r="J22"/>
  <c r="I21"/>
  <c r="J21"/>
  <c r="I20"/>
  <c r="J20"/>
  <c r="I18"/>
  <c r="J18"/>
</calcChain>
</file>

<file path=xl/sharedStrings.xml><?xml version="1.0" encoding="utf-8"?>
<sst xmlns="http://schemas.openxmlformats.org/spreadsheetml/2006/main" count="128" uniqueCount="70">
  <si>
    <t>MCTP</t>
  </si>
  <si>
    <t>Year</t>
  </si>
  <si>
    <t>N</t>
  </si>
  <si>
    <t>STEBI</t>
  </si>
  <si>
    <t>DIRECT</t>
  </si>
  <si>
    <t>FCI</t>
  </si>
  <si>
    <t>Pre</t>
  </si>
  <si>
    <t>Post</t>
  </si>
  <si>
    <t>&lt;gi&gt;</t>
  </si>
  <si>
    <t>CSEM</t>
  </si>
  <si>
    <t>SEM</t>
  </si>
  <si>
    <t>SD</t>
  </si>
  <si>
    <t>Beliefs about NOMS</t>
  </si>
  <si>
    <t>Attitudes towards MS</t>
  </si>
  <si>
    <t>Beliefs about teaching MS</t>
  </si>
  <si>
    <t>Attitudes toward learning to teach MS</t>
  </si>
  <si>
    <t>Attitudes toward teaching MS</t>
  </si>
  <si>
    <t>Overall Score (Change in)</t>
  </si>
  <si>
    <t>MBT</t>
  </si>
  <si>
    <t>pre</t>
  </si>
  <si>
    <t>sd</t>
  </si>
  <si>
    <t>post</t>
  </si>
  <si>
    <t>diff</t>
  </si>
  <si>
    <t>sem</t>
  </si>
  <si>
    <t>STEBI Efficacy</t>
  </si>
  <si>
    <t>STEBI Outcome Expectation</t>
  </si>
  <si>
    <t>unuseable data</t>
  </si>
  <si>
    <t>FMCE</t>
  </si>
  <si>
    <t>2009 622</t>
  </si>
  <si>
    <t>2009 620</t>
  </si>
  <si>
    <t>2009 510</t>
  </si>
  <si>
    <t>BEMA</t>
  </si>
  <si>
    <t>2004 620</t>
  </si>
  <si>
    <t>2003 622</t>
  </si>
  <si>
    <t>2005 622</t>
  </si>
  <si>
    <t>2006 620</t>
  </si>
  <si>
    <t>2007 622</t>
  </si>
  <si>
    <t>2008 620</t>
  </si>
  <si>
    <t>z</t>
  </si>
  <si>
    <t>Delta/SD (Effect size)</t>
  </si>
  <si>
    <t>Delta/SEM (t-score)</t>
  </si>
  <si>
    <t>P-values (from t-distribution)</t>
  </si>
  <si>
    <t>p (t-dist)</t>
  </si>
  <si>
    <t>p (T-dist)</t>
  </si>
  <si>
    <t>2011 510</t>
  </si>
  <si>
    <t>2010 510</t>
  </si>
  <si>
    <t>2010 620</t>
  </si>
  <si>
    <t>2010 622</t>
  </si>
  <si>
    <t>2011 620</t>
  </si>
  <si>
    <t>2011 622</t>
  </si>
  <si>
    <t>2007 622</t>
    <phoneticPr fontId="6" type="noConversion"/>
  </si>
  <si>
    <t>2008 620</t>
    <phoneticPr fontId="6" type="noConversion"/>
  </si>
  <si>
    <t>2003 622</t>
    <phoneticPr fontId="6" type="noConversion"/>
  </si>
  <si>
    <t>2004 620</t>
    <phoneticPr fontId="6" type="noConversion"/>
  </si>
  <si>
    <t>2005 622</t>
    <phoneticPr fontId="6" type="noConversion"/>
  </si>
  <si>
    <t>2006 620</t>
    <phoneticPr fontId="6" type="noConversion"/>
  </si>
  <si>
    <t>2003 622</t>
    <phoneticPr fontId="6" type="noConversion"/>
  </si>
  <si>
    <t>2005 622</t>
    <phoneticPr fontId="6" type="noConversion"/>
  </si>
  <si>
    <t>2007 622</t>
    <phoneticPr fontId="6" type="noConversion"/>
  </si>
  <si>
    <t>2009 622</t>
    <phoneticPr fontId="6" type="noConversion"/>
  </si>
  <si>
    <t>2010 622</t>
    <phoneticPr fontId="6" type="noConversion"/>
  </si>
  <si>
    <t>2011 622</t>
    <phoneticPr fontId="6" type="noConversion"/>
  </si>
  <si>
    <t>2009 620</t>
    <phoneticPr fontId="6" type="noConversion"/>
  </si>
  <si>
    <t>2010 620</t>
    <phoneticPr fontId="6" type="noConversion"/>
  </si>
  <si>
    <t>2011 620</t>
    <phoneticPr fontId="6" type="noConversion"/>
  </si>
  <si>
    <t>mean</t>
    <phoneticPr fontId="6" type="noConversion"/>
  </si>
  <si>
    <t>mean</t>
    <phoneticPr fontId="6" type="noConversion"/>
  </si>
  <si>
    <t>mean</t>
    <phoneticPr fontId="6" type="noConversion"/>
  </si>
  <si>
    <t>mean</t>
    <phoneticPr fontId="6" type="noConversion"/>
  </si>
  <si>
    <t>mean</t>
    <phoneticPr fontId="6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</si>
</sst>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E+00"/>
    <numFmt numFmtId="166" formatCode="0.000"/>
    <numFmt numFmtId="167" formatCode="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</font>
    <font>
      <sz val="11"/>
      <color indexed="10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2" fillId="2" borderId="0" xfId="0" applyNumberFormat="1" applyFont="1" applyFill="1" applyAlignment="1">
      <alignment horizontal="center" textRotation="90"/>
    </xf>
    <xf numFmtId="2" fontId="0" fillId="3" borderId="0" xfId="0" applyNumberFormat="1" applyFill="1" applyAlignment="1">
      <alignment horizontal="center" textRotation="90"/>
    </xf>
    <xf numFmtId="2" fontId="0" fillId="4" borderId="0" xfId="0" applyNumberFormat="1" applyFill="1" applyAlignment="1">
      <alignment horizontal="center" textRotation="90"/>
    </xf>
    <xf numFmtId="2" fontId="0" fillId="5" borderId="0" xfId="0" applyNumberFormat="1" applyFill="1" applyAlignment="1">
      <alignment horizontal="center" textRotation="90"/>
    </xf>
    <xf numFmtId="2" fontId="0" fillId="6" borderId="0" xfId="0" applyNumberFormat="1" applyFill="1" applyAlignment="1">
      <alignment horizontal="center" textRotation="90"/>
    </xf>
    <xf numFmtId="2" fontId="0" fillId="7" borderId="0" xfId="0" applyNumberFormat="1" applyFill="1" applyAlignment="1">
      <alignment horizontal="center" textRotation="90"/>
    </xf>
    <xf numFmtId="2" fontId="2" fillId="2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center"/>
    </xf>
    <xf numFmtId="2" fontId="2" fillId="2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164" fontId="0" fillId="12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12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6" fontId="0" fillId="1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4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1" fillId="13" borderId="0" xfId="0" applyFont="1" applyFill="1" applyAlignment="1">
      <alignment horizontal="center"/>
    </xf>
    <xf numFmtId="164" fontId="0" fillId="13" borderId="0" xfId="0" applyNumberForma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164" fontId="7" fillId="10" borderId="0" xfId="0" applyNumberFormat="1" applyFont="1" applyFill="1" applyAlignment="1">
      <alignment horizontal="center"/>
    </xf>
    <xf numFmtId="166" fontId="7" fillId="10" borderId="0" xfId="0" applyNumberFormat="1" applyFont="1" applyFill="1" applyAlignment="1">
      <alignment horizontal="center"/>
    </xf>
    <xf numFmtId="2" fontId="1" fillId="15" borderId="0" xfId="0" applyNumberFormat="1" applyFont="1" applyFill="1" applyAlignment="1">
      <alignment horizontal="center"/>
    </xf>
    <xf numFmtId="2" fontId="0" fillId="15" borderId="0" xfId="0" applyNumberForma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1" fillId="16" borderId="0" xfId="0" applyFont="1" applyFill="1" applyAlignment="1">
      <alignment horizontal="center"/>
    </xf>
    <xf numFmtId="164" fontId="0" fillId="16" borderId="0" xfId="0" applyNumberForma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1" fillId="17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1" fillId="18" borderId="0" xfId="0" applyFont="1" applyFill="1" applyAlignment="1">
      <alignment horizontal="center"/>
    </xf>
    <xf numFmtId="164" fontId="0" fillId="18" borderId="0" xfId="0" applyNumberFormat="1" applyFill="1" applyAlignment="1">
      <alignment horizontal="center"/>
    </xf>
    <xf numFmtId="2" fontId="0" fillId="18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/>
  </cellXfs>
  <cellStyles count="1">
    <cellStyle name="Normal" xfId="0" builtinId="0"/>
  </cellStyles>
  <dxfs count="7">
    <dxf>
      <font>
        <condense val="0"/>
        <extend val="0"/>
        <color rgb="FF9C0006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M51"/>
  <sheetViews>
    <sheetView tabSelected="1" topLeftCell="A3" workbookViewId="0">
      <selection activeCell="P3" sqref="P3"/>
    </sheetView>
  </sheetViews>
  <sheetFormatPr baseColWidth="10" defaultColWidth="8.83203125" defaultRowHeight="14"/>
  <cols>
    <col min="1" max="2" width="8.83203125" style="50"/>
    <col min="3" max="3" width="5" bestFit="1" customWidth="1"/>
    <col min="4" max="4" width="5.33203125" bestFit="1" customWidth="1"/>
    <col min="5" max="5" width="5" bestFit="1" customWidth="1"/>
    <col min="6" max="6" width="5.5" customWidth="1"/>
    <col min="7" max="8" width="5" bestFit="1" customWidth="1"/>
    <col min="9" max="9" width="8.5" bestFit="1" customWidth="1"/>
    <col min="10" max="10" width="8.5" customWidth="1"/>
    <col min="11" max="11" width="5.83203125" bestFit="1" customWidth="1"/>
    <col min="12" max="12" width="5.83203125" customWidth="1"/>
    <col min="13" max="13" width="5" bestFit="1" customWidth="1"/>
    <col min="14" max="14" width="5.33203125" customWidth="1"/>
    <col min="15" max="15" width="5" bestFit="1" customWidth="1"/>
    <col min="16" max="16" width="4.5" bestFit="1" customWidth="1"/>
    <col min="17" max="17" width="8.83203125" bestFit="1" customWidth="1"/>
    <col min="18" max="18" width="7.33203125" customWidth="1"/>
    <col min="19" max="19" width="7.1640625" style="50" bestFit="1" customWidth="1"/>
    <col min="20" max="21" width="6.33203125" style="50" bestFit="1" customWidth="1"/>
    <col min="22" max="22" width="5.33203125" style="50" bestFit="1" customWidth="1"/>
    <col min="23" max="23" width="6.33203125" style="50" bestFit="1" customWidth="1"/>
    <col min="24" max="24" width="4.83203125" style="50" bestFit="1" customWidth="1"/>
    <col min="25" max="26" width="5.83203125" style="50" bestFit="1" customWidth="1"/>
    <col min="27" max="27" width="4.5" style="50" bestFit="1" customWidth="1"/>
    <col min="28" max="28" width="5.5" bestFit="1" customWidth="1"/>
    <col min="34" max="34" width="12" bestFit="1" customWidth="1"/>
  </cols>
  <sheetData>
    <row r="1" spans="1:39">
      <c r="A1" s="52" t="s">
        <v>0</v>
      </c>
      <c r="B1" s="53"/>
    </row>
    <row r="2" spans="1:39" ht="178">
      <c r="A2" s="53" t="s">
        <v>1</v>
      </c>
      <c r="B2" s="53" t="s">
        <v>2</v>
      </c>
      <c r="C2" s="1" t="s">
        <v>17</v>
      </c>
      <c r="D2" s="2" t="s">
        <v>12</v>
      </c>
      <c r="E2" s="3" t="s">
        <v>13</v>
      </c>
      <c r="F2" s="4" t="s">
        <v>14</v>
      </c>
      <c r="G2" s="5" t="s">
        <v>15</v>
      </c>
      <c r="H2" s="6" t="s">
        <v>16</v>
      </c>
      <c r="I2" s="7" t="s">
        <v>11</v>
      </c>
      <c r="J2" s="7"/>
      <c r="K2" s="8"/>
      <c r="L2" s="9"/>
      <c r="M2" s="10"/>
      <c r="N2" s="11"/>
      <c r="O2" s="12"/>
      <c r="P2" s="34" t="s">
        <v>39</v>
      </c>
      <c r="Q2" s="8"/>
      <c r="R2" s="9"/>
      <c r="S2" s="10"/>
      <c r="T2" s="11"/>
      <c r="U2" s="12"/>
      <c r="V2" s="7" t="s">
        <v>6</v>
      </c>
      <c r="W2" s="8"/>
      <c r="X2" s="9"/>
      <c r="Y2" s="10"/>
      <c r="Z2" s="11"/>
      <c r="AA2" s="12"/>
      <c r="AB2" s="34" t="s">
        <v>40</v>
      </c>
      <c r="AC2" s="8"/>
      <c r="AD2" s="39"/>
      <c r="AE2" s="10"/>
      <c r="AF2" s="11"/>
      <c r="AG2" s="12"/>
      <c r="AH2" s="34" t="s">
        <v>41</v>
      </c>
      <c r="AI2" s="8"/>
      <c r="AJ2" s="39"/>
      <c r="AK2" s="10"/>
      <c r="AL2" s="11"/>
      <c r="AM2" s="12"/>
    </row>
    <row r="3" spans="1:39">
      <c r="A3" s="53" t="s">
        <v>52</v>
      </c>
      <c r="B3" s="53">
        <v>34</v>
      </c>
      <c r="C3" s="7">
        <v>0.11287758346581862</v>
      </c>
      <c r="D3" s="8">
        <v>4.8319327731092432E-2</v>
      </c>
      <c r="E3" s="9">
        <v>5.3921568627451039E-2</v>
      </c>
      <c r="F3" s="10">
        <v>0.22222222222222232</v>
      </c>
      <c r="G3" s="11">
        <v>0.22794117647058823</v>
      </c>
      <c r="H3" s="12">
        <v>6.6176470588235295E-2</v>
      </c>
      <c r="I3" s="7">
        <v>2.987523002594002E-2</v>
      </c>
      <c r="J3" s="7"/>
      <c r="K3" s="8">
        <v>5.3754300236118512E-2</v>
      </c>
      <c r="L3" s="9">
        <v>5.4832153651294076E-2</v>
      </c>
      <c r="M3" s="10">
        <v>6.1344285880432552E-2</v>
      </c>
      <c r="N3" s="11">
        <v>0.10307636908166518</v>
      </c>
      <c r="O3" s="12">
        <v>8.4643548192422285E-2</v>
      </c>
      <c r="P3" s="13">
        <v>3.7783000622190839</v>
      </c>
      <c r="Q3" s="14">
        <v>0.89889232152306542</v>
      </c>
      <c r="R3" s="15">
        <v>0.98339322891393399</v>
      </c>
      <c r="S3" s="16">
        <v>3.6225415135708054</v>
      </c>
      <c r="T3" s="17">
        <v>2.2113815077245822</v>
      </c>
      <c r="U3" s="18">
        <v>0.78182533697423318</v>
      </c>
      <c r="V3" s="7">
        <v>4.0365659777424474</v>
      </c>
      <c r="W3" s="8">
        <v>4.2226890756302522</v>
      </c>
      <c r="X3" s="9">
        <v>3.3382352941176476</v>
      </c>
      <c r="Y3" s="10">
        <v>4.1307189542483664</v>
      </c>
      <c r="Z3" s="11">
        <v>4.2132352941176467</v>
      </c>
      <c r="AA3" s="12">
        <v>4.0441176470588234</v>
      </c>
      <c r="AB3" s="36">
        <f>P3*SQRT($B3)</f>
        <v>22.031085907090485</v>
      </c>
      <c r="AC3" s="37">
        <f>Q3*SQRT($B3)</f>
        <v>5.2413978854468093</v>
      </c>
      <c r="AD3" s="40">
        <f t="shared" ref="AD3:AG10" si="0">R3*SQRT($B3)</f>
        <v>5.7341186115137424</v>
      </c>
      <c r="AE3" s="38">
        <f t="shared" si="0"/>
        <v>21.122865302711453</v>
      </c>
      <c r="AF3" s="41">
        <f t="shared" si="0"/>
        <v>12.89445919269251</v>
      </c>
      <c r="AG3" s="42">
        <f t="shared" si="0"/>
        <v>4.5587859300679705</v>
      </c>
      <c r="AH3" s="43">
        <f>TDIST(ABS(AB3),$B3,2)</f>
        <v>1.0445308429169987E-21</v>
      </c>
      <c r="AI3" s="44">
        <f t="shared" ref="AI3:AM10" si="1">TDIST(ABS(AC3),$B3,2)</f>
        <v>8.3486740007581647E-6</v>
      </c>
      <c r="AJ3" s="45">
        <f t="shared" si="1"/>
        <v>1.907901197939617E-6</v>
      </c>
      <c r="AK3" s="46">
        <f t="shared" si="1"/>
        <v>3.9754167468714397E-21</v>
      </c>
      <c r="AL3" s="47">
        <f t="shared" si="1"/>
        <v>1.1988187689725212E-14</v>
      </c>
      <c r="AM3" s="48">
        <f t="shared" si="1"/>
        <v>6.3641213754524534E-5</v>
      </c>
    </row>
    <row r="4" spans="1:39">
      <c r="A4" s="53" t="s">
        <v>53</v>
      </c>
      <c r="B4" s="53">
        <v>29</v>
      </c>
      <c r="C4" s="7">
        <v>0.14072693383038221</v>
      </c>
      <c r="D4" s="8">
        <v>7.6354679802955683E-2</v>
      </c>
      <c r="E4" s="9">
        <v>3.4482758620689669E-2</v>
      </c>
      <c r="F4" s="10">
        <v>0.21455938697318011</v>
      </c>
      <c r="G4" s="11">
        <v>0.18103448275862069</v>
      </c>
      <c r="H4" s="12">
        <v>0.31896551724137934</v>
      </c>
      <c r="I4" s="7">
        <v>4.0046681514299139E-2</v>
      </c>
      <c r="J4" s="7"/>
      <c r="K4" s="8">
        <v>6.5262636732874343E-2</v>
      </c>
      <c r="L4" s="9">
        <v>5.3847144202398896E-2</v>
      </c>
      <c r="M4" s="10">
        <v>7.7776025174318822E-2</v>
      </c>
      <c r="N4" s="11">
        <v>9.8398937711518114E-2</v>
      </c>
      <c r="O4" s="12">
        <v>9.8398937711518142E-2</v>
      </c>
      <c r="P4" s="13">
        <v>3.5140722903627859</v>
      </c>
      <c r="Q4" s="14">
        <v>1.1699600816847477</v>
      </c>
      <c r="R4" s="15">
        <v>0.64038231054699946</v>
      </c>
      <c r="S4" s="16">
        <v>2.7586828523608626</v>
      </c>
      <c r="T4" s="17">
        <v>1.8398011906324641</v>
      </c>
      <c r="U4" s="18">
        <v>3.2415544787333883</v>
      </c>
      <c r="V4" s="7">
        <v>4.1351351351351351</v>
      </c>
      <c r="W4" s="8">
        <v>4.3448275862068968</v>
      </c>
      <c r="X4" s="9">
        <v>3.2471264367816093</v>
      </c>
      <c r="Y4" s="10">
        <v>4.2528735632183929</v>
      </c>
      <c r="Z4" s="11">
        <v>4.3965517241379306</v>
      </c>
      <c r="AA4" s="12">
        <v>4.2068965517241379</v>
      </c>
      <c r="AB4" s="36">
        <f t="shared" ref="AB4:AB11" si="2">P4*SQRT($B4)</f>
        <v>18.923858427788215</v>
      </c>
      <c r="AC4" s="37">
        <f t="shared" ref="AC4:AC10" si="3">Q4*SQRT($B4)</f>
        <v>6.300427857640913</v>
      </c>
      <c r="AD4" s="40">
        <f t="shared" si="0"/>
        <v>3.4485642818691802</v>
      </c>
      <c r="AE4" s="38">
        <f t="shared" si="0"/>
        <v>14.855961810579148</v>
      </c>
      <c r="AF4" s="41">
        <f t="shared" si="0"/>
        <v>9.9076326239181043</v>
      </c>
      <c r="AG4" s="42">
        <f t="shared" si="0"/>
        <v>17.456305099284275</v>
      </c>
      <c r="AH4" s="43">
        <f t="shared" ref="AH4:AH11" si="4">TDIST(ABS(AB4),$B4,2)</f>
        <v>7.3099099553351436E-18</v>
      </c>
      <c r="AI4" s="44">
        <f t="shared" si="1"/>
        <v>7.0094945064403722E-7</v>
      </c>
      <c r="AJ4" s="45">
        <f t="shared" si="1"/>
        <v>1.7446142293228383E-3</v>
      </c>
      <c r="AK4" s="46">
        <f t="shared" si="1"/>
        <v>4.3072006988731778E-15</v>
      </c>
      <c r="AL4" s="47">
        <f t="shared" si="1"/>
        <v>8.1429934736590258E-11</v>
      </c>
      <c r="AM4" s="48">
        <f t="shared" si="1"/>
        <v>6.3254903561448041E-17</v>
      </c>
    </row>
    <row r="5" spans="1:39">
      <c r="A5" s="53" t="s">
        <v>54</v>
      </c>
      <c r="B5" s="53">
        <v>28</v>
      </c>
      <c r="C5" s="7">
        <v>5.5019305019305062E-2</v>
      </c>
      <c r="D5" s="8">
        <v>-4.3367346938775628E-2</v>
      </c>
      <c r="E5" s="9">
        <v>-3.5714285714285698E-2</v>
      </c>
      <c r="F5" s="10">
        <v>0.22222222222222218</v>
      </c>
      <c r="G5" s="11">
        <v>0.11607142857142858</v>
      </c>
      <c r="H5" s="12">
        <v>9.8214285714285712E-2</v>
      </c>
      <c r="I5" s="7">
        <v>3.2377633254821472E-2</v>
      </c>
      <c r="J5" s="7"/>
      <c r="K5" s="8">
        <v>5.8591253317960106E-2</v>
      </c>
      <c r="L5" s="9">
        <v>5.3091619683570034E-2</v>
      </c>
      <c r="M5" s="10">
        <v>7.1150415357828276E-2</v>
      </c>
      <c r="N5" s="11">
        <v>0.13576779438044098</v>
      </c>
      <c r="O5" s="12">
        <v>0.18604563186298831</v>
      </c>
      <c r="P5" s="13">
        <v>1.6992997785318955</v>
      </c>
      <c r="Q5" s="14">
        <v>-0.74016759299262402</v>
      </c>
      <c r="R5" s="15">
        <v>-0.67269158347674218</v>
      </c>
      <c r="S5" s="16">
        <v>3.1232737167397624</v>
      </c>
      <c r="T5" s="17">
        <v>0.85492608244175827</v>
      </c>
      <c r="U5" s="18">
        <v>0.52790428203449991</v>
      </c>
      <c r="V5" s="7">
        <v>4.0598455598455594</v>
      </c>
      <c r="W5" s="8">
        <v>4.3214285714285721</v>
      </c>
      <c r="X5" s="9">
        <v>3.3392857142857144</v>
      </c>
      <c r="Y5" s="10">
        <v>4.2222222222222223</v>
      </c>
      <c r="Z5" s="11">
        <v>3.9732142857142856</v>
      </c>
      <c r="AA5" s="12">
        <v>3.9464285714285716</v>
      </c>
      <c r="AB5" s="36">
        <f t="shared" si="2"/>
        <v>8.9918492338850626</v>
      </c>
      <c r="AC5" s="37">
        <f t="shared" si="3"/>
        <v>-3.9165987591355149</v>
      </c>
      <c r="AD5" s="40">
        <f t="shared" si="0"/>
        <v>-3.5595492778514126</v>
      </c>
      <c r="AE5" s="38">
        <f t="shared" si="0"/>
        <v>16.526811061755605</v>
      </c>
      <c r="AF5" s="41">
        <f t="shared" si="0"/>
        <v>4.5238436069671923</v>
      </c>
      <c r="AG5" s="42">
        <f t="shared" si="0"/>
        <v>2.7934068926187794</v>
      </c>
      <c r="AH5" s="43">
        <f t="shared" si="4"/>
        <v>9.5191363904185949E-10</v>
      </c>
      <c r="AI5" s="44">
        <f t="shared" si="1"/>
        <v>5.252785606548522E-4</v>
      </c>
      <c r="AJ5" s="45">
        <f t="shared" si="1"/>
        <v>1.3498217173273496E-3</v>
      </c>
      <c r="AK5" s="46">
        <f t="shared" si="1"/>
        <v>5.6461062679537475E-16</v>
      </c>
      <c r="AL5" s="47">
        <f t="shared" si="1"/>
        <v>1.0182293811101444E-4</v>
      </c>
      <c r="AM5" s="48">
        <f t="shared" si="1"/>
        <v>9.3016500851428891E-3</v>
      </c>
    </row>
    <row r="6" spans="1:39">
      <c r="A6" s="53" t="s">
        <v>55</v>
      </c>
      <c r="B6" s="53">
        <v>28</v>
      </c>
      <c r="C6" s="7">
        <v>4.0540540540540536E-2</v>
      </c>
      <c r="D6" s="8">
        <v>2.5510204081632609E-2</v>
      </c>
      <c r="E6" s="9">
        <v>5.9523809523809548E-2</v>
      </c>
      <c r="F6" s="10">
        <v>8.7301587301587255E-2</v>
      </c>
      <c r="G6" s="11">
        <v>-0.11607142857142858</v>
      </c>
      <c r="H6" s="12">
        <v>0.11607142857142858</v>
      </c>
      <c r="I6" s="7">
        <v>4.1946173713596546E-2</v>
      </c>
      <c r="J6" s="7"/>
      <c r="K6" s="8">
        <v>6.9242266663810365E-2</v>
      </c>
      <c r="L6" s="9">
        <v>4.9404363484082274E-2</v>
      </c>
      <c r="M6" s="10">
        <v>6.6734519373941967E-2</v>
      </c>
      <c r="N6" s="11">
        <v>0.14114173454023068</v>
      </c>
      <c r="O6" s="12">
        <v>7.9767087014782509E-2</v>
      </c>
      <c r="P6" s="13">
        <v>0.96648959729548856</v>
      </c>
      <c r="Q6" s="14">
        <v>0.36841954070468896</v>
      </c>
      <c r="R6" s="15">
        <v>1.2048289933537488</v>
      </c>
      <c r="S6" s="16">
        <v>1.3081923436415155</v>
      </c>
      <c r="T6" s="17">
        <v>-0.82237496194539017</v>
      </c>
      <c r="U6" s="18">
        <v>1.4551293386195501</v>
      </c>
      <c r="V6" s="7">
        <v>4.0888030888030888</v>
      </c>
      <c r="W6" s="8">
        <v>4.1479591836734695</v>
      </c>
      <c r="X6" s="9">
        <v>3.3214285714285716</v>
      </c>
      <c r="Y6" s="10">
        <v>4.3809523809523805</v>
      </c>
      <c r="Z6" s="11">
        <v>4.2232142857142856</v>
      </c>
      <c r="AA6" s="12">
        <v>4.2410714285714288</v>
      </c>
      <c r="AB6" s="36">
        <f t="shared" si="2"/>
        <v>5.1141822383496542</v>
      </c>
      <c r="AC6" s="37">
        <f t="shared" si="3"/>
        <v>1.9494929656824904</v>
      </c>
      <c r="AD6" s="40">
        <f t="shared" si="0"/>
        <v>6.3753557775486236</v>
      </c>
      <c r="AE6" s="38">
        <f t="shared" si="0"/>
        <v>6.9223032166283982</v>
      </c>
      <c r="AF6" s="41">
        <f t="shared" si="0"/>
        <v>-4.3515992675074182</v>
      </c>
      <c r="AG6" s="42">
        <f t="shared" si="0"/>
        <v>7.6998207108424506</v>
      </c>
      <c r="AH6" s="43">
        <f t="shared" si="4"/>
        <v>2.0297066085240293E-5</v>
      </c>
      <c r="AI6" s="44">
        <f t="shared" si="1"/>
        <v>6.1316842794657427E-2</v>
      </c>
      <c r="AJ6" s="45">
        <f t="shared" si="1"/>
        <v>6.7060834321214583E-7</v>
      </c>
      <c r="AK6" s="46">
        <f t="shared" si="1"/>
        <v>1.5909751776454624E-7</v>
      </c>
      <c r="AL6" s="47">
        <f t="shared" si="1"/>
        <v>1.6266482446887327E-4</v>
      </c>
      <c r="AM6" s="48">
        <f t="shared" si="1"/>
        <v>2.1816115379904559E-8</v>
      </c>
    </row>
    <row r="7" spans="1:39">
      <c r="A7" s="53" t="s">
        <v>50</v>
      </c>
      <c r="B7" s="53">
        <v>27</v>
      </c>
      <c r="C7" s="7">
        <v>7.9079079079079143E-2</v>
      </c>
      <c r="D7" s="8">
        <v>-2.6455026455025868E-3</v>
      </c>
      <c r="E7" s="9">
        <v>1.2345679012345652E-2</v>
      </c>
      <c r="F7" s="10">
        <v>0.25102880658436211</v>
      </c>
      <c r="G7" s="11">
        <v>4.6296296296296294E-2</v>
      </c>
      <c r="H7" s="12">
        <v>0.1111111111111111</v>
      </c>
      <c r="I7" s="7">
        <v>4.8961756999773814E-2</v>
      </c>
      <c r="J7" s="7"/>
      <c r="K7" s="8">
        <v>7.2185799173549337E-2</v>
      </c>
      <c r="L7" s="9">
        <v>5.8284761983026102E-2</v>
      </c>
      <c r="M7" s="10">
        <v>7.8588143214026296E-2</v>
      </c>
      <c r="N7" s="11">
        <v>0.15677769129136931</v>
      </c>
      <c r="O7" s="12">
        <v>0.12108052620946315</v>
      </c>
      <c r="P7" s="13">
        <v>1.6151193079007451</v>
      </c>
      <c r="Q7" s="14">
        <v>-3.6648519179544731E-2</v>
      </c>
      <c r="R7" s="15">
        <v>0.21181658108067775</v>
      </c>
      <c r="S7" s="16">
        <v>3.1942325689094391</v>
      </c>
      <c r="T7" s="17">
        <v>0.29529900533013481</v>
      </c>
      <c r="U7" s="18">
        <v>0.91766293548224709</v>
      </c>
      <c r="V7" s="7">
        <v>4.0440440440440435</v>
      </c>
      <c r="W7" s="8">
        <v>4.1455026455026456</v>
      </c>
      <c r="X7" s="9">
        <v>3.425925925925926</v>
      </c>
      <c r="Y7" s="10">
        <v>4.2551440329218115</v>
      </c>
      <c r="Z7" s="11">
        <v>3.9722222222222223</v>
      </c>
      <c r="AA7" s="12">
        <v>4.2129629629629628</v>
      </c>
      <c r="AB7" s="36">
        <f t="shared" si="2"/>
        <v>8.3924061047087157</v>
      </c>
      <c r="AC7" s="37">
        <f t="shared" si="3"/>
        <v>-0.19043129172340181</v>
      </c>
      <c r="AD7" s="40">
        <f t="shared" si="0"/>
        <v>1.1006312409517993</v>
      </c>
      <c r="AE7" s="38">
        <f t="shared" si="0"/>
        <v>16.597719301627212</v>
      </c>
      <c r="AF7" s="41">
        <f t="shared" si="0"/>
        <v>1.5344186419690387</v>
      </c>
      <c r="AG7" s="42">
        <f t="shared" si="0"/>
        <v>4.7683164854341582</v>
      </c>
      <c r="AH7" s="43">
        <f t="shared" si="4"/>
        <v>5.2849186087405863E-9</v>
      </c>
      <c r="AI7" s="44">
        <f t="shared" si="1"/>
        <v>0.85039577696237534</v>
      </c>
      <c r="AJ7" s="45">
        <f t="shared" si="1"/>
        <v>0.28077332682144374</v>
      </c>
      <c r="AK7" s="46">
        <f t="shared" si="1"/>
        <v>1.0839447408847221E-15</v>
      </c>
      <c r="AL7" s="47">
        <f t="shared" si="1"/>
        <v>0.13656267174722592</v>
      </c>
      <c r="AM7" s="48">
        <f t="shared" si="1"/>
        <v>5.6770649571671388E-5</v>
      </c>
    </row>
    <row r="8" spans="1:39">
      <c r="A8" s="53" t="s">
        <v>51</v>
      </c>
      <c r="B8" s="53">
        <v>25</v>
      </c>
      <c r="C8" s="7">
        <v>5.1891891891891896E-2</v>
      </c>
      <c r="D8" s="8">
        <v>2.8571428571428522E-2</v>
      </c>
      <c r="E8" s="9">
        <v>0.12000000000000002</v>
      </c>
      <c r="F8" s="10">
        <v>0.15999999999999995</v>
      </c>
      <c r="G8" s="11">
        <v>-0.21</v>
      </c>
      <c r="H8" s="12">
        <v>0.05</v>
      </c>
      <c r="I8" s="7">
        <v>4.9268325610365413E-2</v>
      </c>
      <c r="J8" s="7"/>
      <c r="K8" s="8">
        <v>7.6153264722473704E-2</v>
      </c>
      <c r="L8" s="9">
        <v>6.2003584125794244E-2</v>
      </c>
      <c r="M8" s="10">
        <v>6.4813756605118095E-2</v>
      </c>
      <c r="N8" s="11">
        <v>0.16563010998406461</v>
      </c>
      <c r="O8" s="12">
        <v>8.0363756341607959E-2</v>
      </c>
      <c r="P8" s="13">
        <v>1.0532505671549455</v>
      </c>
      <c r="Q8" s="14">
        <v>0.37518323968843276</v>
      </c>
      <c r="R8" s="15">
        <v>1.9353719900536939</v>
      </c>
      <c r="S8" s="16">
        <v>2.4686117327654693</v>
      </c>
      <c r="T8" s="17">
        <v>-1.2678854105706037</v>
      </c>
      <c r="U8" s="18">
        <v>0.62217101683825515</v>
      </c>
      <c r="V8" s="7">
        <v>4.0075675675675679</v>
      </c>
      <c r="W8" s="8">
        <v>4.0142857142857142</v>
      </c>
      <c r="X8" s="9">
        <v>3.2933333333333339</v>
      </c>
      <c r="Y8" s="10">
        <v>4.2711111111111117</v>
      </c>
      <c r="Z8" s="11">
        <v>4.2699999999999996</v>
      </c>
      <c r="AA8" s="12">
        <v>4.2</v>
      </c>
      <c r="AB8" s="36">
        <f t="shared" si="2"/>
        <v>5.2662528357747274</v>
      </c>
      <c r="AC8" s="37">
        <f t="shared" si="3"/>
        <v>1.8759161984421637</v>
      </c>
      <c r="AD8" s="40">
        <f t="shared" si="0"/>
        <v>9.6768599502684687</v>
      </c>
      <c r="AE8" s="38">
        <f t="shared" si="0"/>
        <v>12.343058663827346</v>
      </c>
      <c r="AF8" s="41">
        <f t="shared" si="0"/>
        <v>-6.3394270528530186</v>
      </c>
      <c r="AG8" s="42">
        <f t="shared" si="0"/>
        <v>3.1108550841912757</v>
      </c>
      <c r="AH8" s="43">
        <f t="shared" si="4"/>
        <v>1.8742337990580559E-5</v>
      </c>
      <c r="AI8" s="44">
        <f t="shared" si="1"/>
        <v>7.2390531065699135E-2</v>
      </c>
      <c r="AJ8" s="45">
        <f t="shared" si="1"/>
        <v>6.1958142527014652E-10</v>
      </c>
      <c r="AK8" s="46">
        <f t="shared" si="1"/>
        <v>3.9160248593691336E-12</v>
      </c>
      <c r="AL8" s="47">
        <f t="shared" si="1"/>
        <v>1.2338623098572261E-6</v>
      </c>
      <c r="AM8" s="48">
        <f t="shared" si="1"/>
        <v>4.6191214803342553E-3</v>
      </c>
    </row>
    <row r="9" spans="1:39">
      <c r="A9" s="53" t="s">
        <v>29</v>
      </c>
      <c r="B9" s="53">
        <v>10</v>
      </c>
      <c r="C9" s="7">
        <v>-2.3166023166023026E-2</v>
      </c>
      <c r="D9" s="8">
        <v>-6.1224489795918338E-2</v>
      </c>
      <c r="E9" s="9">
        <v>2.3809523809523853E-2</v>
      </c>
      <c r="F9" s="10">
        <v>0.19047619047619047</v>
      </c>
      <c r="G9" s="11">
        <v>-0.19642857142857142</v>
      </c>
      <c r="H9" s="12">
        <v>-0.26785714285714285</v>
      </c>
      <c r="I9" s="7">
        <v>0.21461390248585527</v>
      </c>
      <c r="J9" s="7"/>
      <c r="K9" s="8">
        <v>0.34638426459290683</v>
      </c>
      <c r="L9" s="9">
        <v>0.41271015292777852</v>
      </c>
      <c r="M9" s="10">
        <v>0.23642064749380345</v>
      </c>
      <c r="N9" s="11">
        <v>0.747936722363156</v>
      </c>
      <c r="O9" s="12">
        <v>0.96806848590716621</v>
      </c>
      <c r="P9" s="13">
        <v>-0.10794278887664255</v>
      </c>
      <c r="Q9" s="14">
        <v>-0.17675309202591322</v>
      </c>
      <c r="R9" s="15">
        <v>5.7690666538291725E-2</v>
      </c>
      <c r="S9" s="16">
        <v>0.80566647835266936</v>
      </c>
      <c r="T9" s="17">
        <v>-0.26262725917232976</v>
      </c>
      <c r="U9" s="18">
        <v>-0.27669234848207758</v>
      </c>
      <c r="V9" s="7">
        <v>3.9633204633204633</v>
      </c>
      <c r="W9" s="8">
        <v>4.0357142857142856</v>
      </c>
      <c r="X9" s="9">
        <v>3.4166666666666665</v>
      </c>
      <c r="Y9" s="10">
        <v>4.2142857142857135</v>
      </c>
      <c r="Z9" s="11">
        <v>3.875</v>
      </c>
      <c r="AA9" s="12">
        <v>4.0535714285714288</v>
      </c>
      <c r="AB9" s="36">
        <f t="shared" si="2"/>
        <v>-0.34134506984087859</v>
      </c>
      <c r="AC9" s="37">
        <f t="shared" si="3"/>
        <v>-0.55894235427923111</v>
      </c>
      <c r="AD9" s="40">
        <f t="shared" si="0"/>
        <v>0.18243390599426337</v>
      </c>
      <c r="AE9" s="38">
        <f t="shared" si="0"/>
        <v>2.5477411060411774</v>
      </c>
      <c r="AF9" s="41">
        <f t="shared" si="0"/>
        <v>-0.83050031463190954</v>
      </c>
      <c r="AG9" s="42">
        <f t="shared" si="0"/>
        <v>-0.87497803234439819</v>
      </c>
      <c r="AH9" s="43">
        <f t="shared" si="4"/>
        <v>0.73990768641155524</v>
      </c>
      <c r="AI9" s="44">
        <f t="shared" si="1"/>
        <v>0.58849838175449043</v>
      </c>
      <c r="AJ9" s="45">
        <f t="shared" si="1"/>
        <v>0.85888756718158121</v>
      </c>
      <c r="AK9" s="46">
        <f t="shared" si="1"/>
        <v>2.8975978749620889E-2</v>
      </c>
      <c r="AL9" s="47">
        <f t="shared" si="1"/>
        <v>0.42563949390778766</v>
      </c>
      <c r="AM9" s="48">
        <f t="shared" si="1"/>
        <v>0.40211221868483993</v>
      </c>
    </row>
    <row r="10" spans="1:39">
      <c r="A10" s="53" t="s">
        <v>28</v>
      </c>
      <c r="B10" s="53">
        <v>14</v>
      </c>
      <c r="C10" s="7">
        <v>4.0540540540540571E-2</v>
      </c>
      <c r="D10" s="8">
        <v>9.2857142857142791E-2</v>
      </c>
      <c r="E10" s="9">
        <v>0.21666666666666662</v>
      </c>
      <c r="F10" s="10">
        <v>0.17777777777777776</v>
      </c>
      <c r="G10" s="11">
        <v>-0.625</v>
      </c>
      <c r="H10" s="12">
        <v>-0.05</v>
      </c>
      <c r="I10" s="7">
        <v>0.31214623674000747</v>
      </c>
      <c r="J10" s="7"/>
      <c r="K10" s="8">
        <v>0.50513238874450528</v>
      </c>
      <c r="L10" s="9">
        <v>0.96561245197408652</v>
      </c>
      <c r="M10" s="10">
        <v>0.32793990549894292</v>
      </c>
      <c r="N10" s="11">
        <v>1.0491398593345143</v>
      </c>
      <c r="O10" s="12">
        <v>0.77100223374802512</v>
      </c>
      <c r="P10" s="13">
        <v>0.12987675572814147</v>
      </c>
      <c r="Q10" s="14">
        <v>0.18382733898322584</v>
      </c>
      <c r="R10" s="15">
        <v>0.22438263531473304</v>
      </c>
      <c r="S10" s="16">
        <v>0.54210474174315093</v>
      </c>
      <c r="T10" s="17">
        <v>-0.59572610309215324</v>
      </c>
      <c r="U10" s="18">
        <v>-6.4850655175067551E-2</v>
      </c>
      <c r="V10" s="7">
        <v>3.9945945945945951</v>
      </c>
      <c r="W10" s="8">
        <v>4.0571428571428569</v>
      </c>
      <c r="X10" s="9">
        <v>2.85</v>
      </c>
      <c r="Y10" s="10">
        <v>4.2777777777777777</v>
      </c>
      <c r="Z10" s="11">
        <v>4.5</v>
      </c>
      <c r="AA10" s="12">
        <v>4.3499999999999996</v>
      </c>
      <c r="AB10" s="36">
        <f t="shared" si="2"/>
        <v>0.48595432244043535</v>
      </c>
      <c r="AC10" s="37">
        <f t="shared" si="3"/>
        <v>0.68781892079758422</v>
      </c>
      <c r="AD10" s="40">
        <f t="shared" si="0"/>
        <v>0.83956294488917427</v>
      </c>
      <c r="AE10" s="38">
        <f t="shared" si="0"/>
        <v>2.0283702113484403</v>
      </c>
      <c r="AF10" s="41">
        <f t="shared" si="0"/>
        <v>-2.2290029741288095</v>
      </c>
      <c r="AG10" s="42">
        <f t="shared" si="0"/>
        <v>-0.24264893297292123</v>
      </c>
      <c r="AH10" s="43">
        <f t="shared" si="4"/>
        <v>0.63451744121865084</v>
      </c>
      <c r="AI10" s="44">
        <f t="shared" si="1"/>
        <v>0.50280421316789092</v>
      </c>
      <c r="AJ10" s="45">
        <f t="shared" si="1"/>
        <v>0.415260632668216</v>
      </c>
      <c r="AK10" s="46">
        <f t="shared" si="1"/>
        <v>6.1990207721867974E-2</v>
      </c>
      <c r="AL10" s="47">
        <f t="shared" si="1"/>
        <v>4.270984572321105E-2</v>
      </c>
      <c r="AM10" s="48">
        <f t="shared" si="1"/>
        <v>0.81179619083732668</v>
      </c>
    </row>
    <row r="11" spans="1:39">
      <c r="A11" s="53" t="s">
        <v>46</v>
      </c>
      <c r="B11" s="53">
        <v>10</v>
      </c>
      <c r="C11" s="7">
        <v>0.17567567567567566</v>
      </c>
      <c r="D11" s="8">
        <v>3.5714285714285629E-2</v>
      </c>
      <c r="E11" s="9">
        <v>0.1</v>
      </c>
      <c r="F11" s="10">
        <v>0.21111111111111117</v>
      </c>
      <c r="G11" s="11">
        <v>0.67500000000000004</v>
      </c>
      <c r="H11" s="12">
        <v>0.2</v>
      </c>
      <c r="I11" s="7">
        <v>0.21</v>
      </c>
      <c r="J11" s="7"/>
      <c r="K11" s="8">
        <v>0.84503521053400743</v>
      </c>
      <c r="L11" s="9">
        <v>0.14673479641335513</v>
      </c>
      <c r="M11" s="10">
        <v>0.33776398126836066</v>
      </c>
      <c r="N11" s="11">
        <v>0.91390289910768407</v>
      </c>
      <c r="O11" s="12">
        <v>0.36076688799104045</v>
      </c>
      <c r="P11" s="13">
        <v>0.35540932665545544</v>
      </c>
      <c r="Q11" s="14"/>
      <c r="R11" s="15"/>
      <c r="S11" s="16"/>
      <c r="T11" s="17"/>
      <c r="U11" s="18"/>
      <c r="V11" s="7">
        <v>3.5437158514451155</v>
      </c>
      <c r="W11" s="8">
        <v>3.7719244794757212</v>
      </c>
      <c r="X11" s="9">
        <v>2.9773068303205457</v>
      </c>
      <c r="Y11" s="10">
        <v>3.9601702470089442</v>
      </c>
      <c r="Z11" s="11">
        <v>3.6177882636909331</v>
      </c>
      <c r="AA11" s="12">
        <v>3.656883138098205</v>
      </c>
      <c r="AB11" s="36">
        <f t="shared" si="2"/>
        <v>1.1239029738980328</v>
      </c>
      <c r="AC11" s="37"/>
      <c r="AD11" s="40"/>
      <c r="AE11" s="38"/>
      <c r="AF11" s="41"/>
      <c r="AG11" s="42"/>
      <c r="AH11" s="43">
        <f t="shared" si="4"/>
        <v>0.28730967451395439</v>
      </c>
      <c r="AI11" s="44"/>
      <c r="AJ11" s="45"/>
      <c r="AK11" s="46"/>
      <c r="AL11" s="47"/>
      <c r="AM11" s="48"/>
    </row>
    <row r="12" spans="1:39">
      <c r="A12" s="53" t="s">
        <v>47</v>
      </c>
      <c r="B12" s="53">
        <v>8</v>
      </c>
      <c r="C12" s="7">
        <v>-7.4324324324324342E-2</v>
      </c>
      <c r="D12" s="8">
        <v>-0.31250000000000006</v>
      </c>
      <c r="E12" s="9">
        <v>-0.12499999999999994</v>
      </c>
      <c r="F12" s="10">
        <v>0.1527777777777779</v>
      </c>
      <c r="G12" s="11">
        <v>3.125E-2</v>
      </c>
      <c r="H12" s="12">
        <v>0.21875</v>
      </c>
      <c r="I12" s="7">
        <v>0.21</v>
      </c>
      <c r="J12" s="7"/>
      <c r="K12" s="8">
        <v>-0.35867143806836244</v>
      </c>
      <c r="L12" s="9">
        <v>-0.50864479444192212</v>
      </c>
      <c r="M12" s="10">
        <v>-0.54006172486732129</v>
      </c>
      <c r="N12" s="11">
        <v>0.39722397365453876</v>
      </c>
      <c r="O12" s="12">
        <v>6.1545745489666362E-2</v>
      </c>
      <c r="P12" s="13">
        <v>0.48403472756232979</v>
      </c>
      <c r="Q12" s="14"/>
      <c r="R12" s="15"/>
      <c r="S12" s="16"/>
      <c r="T12" s="17"/>
      <c r="U12" s="18"/>
      <c r="V12" s="7">
        <v>4.1317567567567561</v>
      </c>
      <c r="W12" s="8">
        <v>4.3303571428571423</v>
      </c>
      <c r="X12" s="9">
        <v>3.2916666666666665</v>
      </c>
      <c r="Y12" s="10">
        <v>4.291666666666667</v>
      </c>
      <c r="Z12" s="11">
        <v>4.375</v>
      </c>
      <c r="AA12" s="12">
        <v>4.09375</v>
      </c>
      <c r="AB12" s="36"/>
      <c r="AC12" s="37"/>
      <c r="AD12" s="40"/>
      <c r="AE12" s="38"/>
      <c r="AF12" s="41"/>
      <c r="AG12" s="42"/>
      <c r="AH12" s="43"/>
      <c r="AI12" s="44"/>
      <c r="AJ12" s="45"/>
      <c r="AK12" s="46"/>
      <c r="AL12" s="47"/>
      <c r="AM12" s="48"/>
    </row>
    <row r="13" spans="1:39">
      <c r="A13" s="53" t="s">
        <v>48</v>
      </c>
      <c r="B13" s="53">
        <v>10</v>
      </c>
      <c r="C13" s="7">
        <v>-7.5675675675675708E-2</v>
      </c>
      <c r="D13" s="8">
        <v>-4.2857142857142837E-2</v>
      </c>
      <c r="E13" s="9">
        <v>-3.3333333333333305E-2</v>
      </c>
      <c r="F13" s="10">
        <v>-7.7777777777777724E-2</v>
      </c>
      <c r="G13" s="11">
        <v>7.4999999999999997E-2</v>
      </c>
      <c r="H13" s="12">
        <v>-0.4</v>
      </c>
      <c r="I13" s="7">
        <v>0.2</v>
      </c>
      <c r="J13" s="7"/>
      <c r="K13" s="8">
        <v>-0.38276837370265698</v>
      </c>
      <c r="L13" s="9">
        <v>-9.8139651522466884E-2</v>
      </c>
      <c r="M13" s="10">
        <v>-0.19364916731037074</v>
      </c>
      <c r="N13" s="11">
        <v>-0.24731568600412154</v>
      </c>
      <c r="O13" s="12">
        <v>0.12715213199415368</v>
      </c>
      <c r="P13" s="13">
        <v>-0.5890568324085792</v>
      </c>
      <c r="Q13" s="14"/>
      <c r="R13" s="15"/>
      <c r="S13" s="16"/>
      <c r="T13" s="17"/>
      <c r="U13" s="18"/>
      <c r="V13" s="7">
        <v>3.8756756756756756</v>
      </c>
      <c r="W13" s="8">
        <v>3.75</v>
      </c>
      <c r="X13" s="9">
        <v>3.25</v>
      </c>
      <c r="Y13" s="10">
        <v>4.2222222222222214</v>
      </c>
      <c r="Z13" s="11">
        <v>4.5250000000000004</v>
      </c>
      <c r="AA13" s="12">
        <v>3.8250000000000002</v>
      </c>
      <c r="AB13" s="36"/>
      <c r="AC13" s="37"/>
      <c r="AD13" s="40"/>
      <c r="AE13" s="38"/>
      <c r="AF13" s="41"/>
      <c r="AG13" s="42"/>
      <c r="AH13" s="43"/>
      <c r="AI13" s="44"/>
      <c r="AJ13" s="45"/>
      <c r="AK13" s="46"/>
      <c r="AL13" s="47"/>
      <c r="AM13" s="48"/>
    </row>
    <row r="14" spans="1:39">
      <c r="A14" s="53" t="s">
        <v>49</v>
      </c>
      <c r="B14" s="53">
        <v>9</v>
      </c>
      <c r="C14" s="7">
        <v>0.14987714987714984</v>
      </c>
      <c r="D14" s="8">
        <v>0.11688311688311689</v>
      </c>
      <c r="E14" s="9">
        <v>1.5151515151515178E-2</v>
      </c>
      <c r="F14" s="10">
        <v>0.28282828282828282</v>
      </c>
      <c r="G14" s="11">
        <v>9.0909090909090912E-2</v>
      </c>
      <c r="H14" s="12">
        <v>0.22727272727272727</v>
      </c>
      <c r="I14" s="7">
        <v>0.22</v>
      </c>
      <c r="J14" s="7"/>
      <c r="K14" s="8">
        <v>0.69063586703542179</v>
      </c>
      <c r="L14" s="9">
        <v>0.24996624911991258</v>
      </c>
      <c r="M14" s="10">
        <v>6.6110735668493251E-2</v>
      </c>
      <c r="N14" s="11">
        <v>0.6934858226277909</v>
      </c>
      <c r="O14" s="12">
        <v>0.15863526175605694</v>
      </c>
      <c r="P14" s="13">
        <v>0.62869461346193145</v>
      </c>
      <c r="Q14" s="14"/>
      <c r="R14" s="15"/>
      <c r="S14" s="16"/>
      <c r="T14" s="17"/>
      <c r="U14" s="18"/>
      <c r="V14" s="7">
        <v>3.9901719901719899</v>
      </c>
      <c r="W14" s="8">
        <v>3.8766233766233764</v>
      </c>
      <c r="X14" s="9">
        <v>3.166666666666667</v>
      </c>
      <c r="Y14" s="10">
        <v>4.4343434343434343</v>
      </c>
      <c r="Z14" s="11">
        <v>4.5</v>
      </c>
      <c r="AA14" s="12">
        <v>4.1136363636363633</v>
      </c>
      <c r="AB14" s="36"/>
      <c r="AC14" s="37"/>
      <c r="AD14" s="40"/>
      <c r="AE14" s="38"/>
      <c r="AF14" s="41"/>
      <c r="AG14" s="42"/>
      <c r="AH14" s="43"/>
      <c r="AI14" s="44"/>
      <c r="AJ14" s="45"/>
      <c r="AK14" s="46"/>
      <c r="AL14" s="47"/>
      <c r="AM14" s="48"/>
    </row>
    <row r="15" spans="1:39">
      <c r="AB15" s="35"/>
    </row>
    <row r="16" spans="1:39">
      <c r="A16" s="31" t="s">
        <v>3</v>
      </c>
      <c r="B16" s="30" t="s">
        <v>2</v>
      </c>
      <c r="C16" s="24" t="s">
        <v>24</v>
      </c>
      <c r="D16" s="24"/>
      <c r="E16" s="24"/>
      <c r="F16" s="24"/>
      <c r="G16" s="24"/>
      <c r="H16" s="24"/>
      <c r="I16" s="24"/>
      <c r="J16" s="24"/>
      <c r="K16" s="25" t="s">
        <v>25</v>
      </c>
      <c r="L16" s="25"/>
      <c r="M16" s="25"/>
      <c r="N16" s="25"/>
      <c r="O16" s="25"/>
      <c r="P16" s="25"/>
    </row>
    <row r="17" spans="1:26">
      <c r="A17" s="30"/>
      <c r="B17" s="30"/>
      <c r="C17" s="26" t="s">
        <v>19</v>
      </c>
      <c r="D17" s="26" t="s">
        <v>23</v>
      </c>
      <c r="E17" s="26" t="s">
        <v>21</v>
      </c>
      <c r="F17" s="26" t="s">
        <v>23</v>
      </c>
      <c r="G17" s="26" t="s">
        <v>22</v>
      </c>
      <c r="H17" s="26" t="s">
        <v>20</v>
      </c>
      <c r="I17" s="26" t="s">
        <v>38</v>
      </c>
      <c r="J17" s="26" t="s">
        <v>42</v>
      </c>
      <c r="K17" s="27" t="s">
        <v>19</v>
      </c>
      <c r="L17" s="27" t="s">
        <v>23</v>
      </c>
      <c r="M17" s="27" t="s">
        <v>21</v>
      </c>
      <c r="N17" s="27" t="s">
        <v>23</v>
      </c>
      <c r="O17" s="27" t="s">
        <v>22</v>
      </c>
      <c r="P17" s="27" t="s">
        <v>20</v>
      </c>
      <c r="Q17" s="27" t="s">
        <v>38</v>
      </c>
      <c r="R17" s="27" t="s">
        <v>43</v>
      </c>
    </row>
    <row r="18" spans="1:26">
      <c r="A18" s="30" t="s">
        <v>33</v>
      </c>
      <c r="B18" s="30">
        <v>34</v>
      </c>
      <c r="C18" s="26">
        <v>52.4</v>
      </c>
      <c r="D18" s="26">
        <v>1.1000000000000001</v>
      </c>
      <c r="E18" s="26">
        <v>54.6</v>
      </c>
      <c r="F18" s="26">
        <v>1.1000000000000001</v>
      </c>
      <c r="G18" s="26">
        <v>2.2000000000000002</v>
      </c>
      <c r="H18" s="61">
        <v>0.5</v>
      </c>
      <c r="I18" s="61">
        <f>G18/H18</f>
        <v>4.4000000000000004</v>
      </c>
      <c r="J18" s="61">
        <f>TDIST(I18,$B18,2)</f>
        <v>1.0149984419375902E-4</v>
      </c>
      <c r="K18" s="27">
        <v>39.4</v>
      </c>
      <c r="L18" s="29">
        <v>1</v>
      </c>
      <c r="M18" s="27">
        <v>41.7</v>
      </c>
      <c r="N18" s="29">
        <v>1</v>
      </c>
      <c r="O18" s="27">
        <v>2.2999999999999998</v>
      </c>
      <c r="P18" s="62">
        <v>0.9</v>
      </c>
      <c r="Q18" s="63">
        <f>O18/P18</f>
        <v>2.5555555555555554</v>
      </c>
      <c r="R18" s="64">
        <f>TDIST(Q18,$B18,2)</f>
        <v>1.5244413671900606E-2</v>
      </c>
    </row>
    <row r="19" spans="1:26">
      <c r="A19" s="30" t="s">
        <v>32</v>
      </c>
      <c r="B19" s="32" t="s">
        <v>26</v>
      </c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27"/>
      <c r="N19" s="27"/>
      <c r="O19" s="27"/>
      <c r="P19" s="27"/>
      <c r="Q19" s="29"/>
      <c r="R19" s="49"/>
    </row>
    <row r="20" spans="1:26">
      <c r="A20" s="30" t="s">
        <v>34</v>
      </c>
      <c r="B20" s="30">
        <v>28</v>
      </c>
      <c r="C20" s="28">
        <v>55.3</v>
      </c>
      <c r="D20" s="28">
        <v>1.1000000000000001</v>
      </c>
      <c r="E20" s="28">
        <v>58.5</v>
      </c>
      <c r="F20" s="28">
        <v>0.9</v>
      </c>
      <c r="G20" s="28">
        <v>3.2</v>
      </c>
      <c r="H20" s="28">
        <v>3.8</v>
      </c>
      <c r="I20" s="28">
        <f t="shared" ref="I20:I27" si="5">G20/H20</f>
        <v>0.8421052631578948</v>
      </c>
      <c r="J20" s="28">
        <f t="shared" ref="J20:J25" si="6">TDIST(I20,$B20,2)</f>
        <v>0.40686452863940425</v>
      </c>
      <c r="K20" s="29">
        <v>43</v>
      </c>
      <c r="L20" s="29">
        <v>1.2</v>
      </c>
      <c r="M20" s="29">
        <v>43.8</v>
      </c>
      <c r="N20" s="29">
        <v>1.5</v>
      </c>
      <c r="O20" s="29">
        <v>0.8</v>
      </c>
      <c r="P20" s="29">
        <v>0.8</v>
      </c>
      <c r="Q20" s="29">
        <f t="shared" ref="Q20:Q27" si="7">O20/P20</f>
        <v>1</v>
      </c>
      <c r="R20" s="29">
        <f t="shared" ref="R20:R23" si="8">TDIST(Q20,$B20,2)</f>
        <v>0.32587470691535825</v>
      </c>
    </row>
    <row r="21" spans="1:26">
      <c r="A21" s="30" t="s">
        <v>35</v>
      </c>
      <c r="B21" s="30">
        <v>28</v>
      </c>
      <c r="C21" s="28">
        <v>54.1</v>
      </c>
      <c r="D21" s="28">
        <v>1.2</v>
      </c>
      <c r="E21" s="28">
        <v>57</v>
      </c>
      <c r="F21" s="28">
        <v>1</v>
      </c>
      <c r="G21" s="28">
        <v>2.8</v>
      </c>
      <c r="H21" s="28">
        <v>4.5999999999999996</v>
      </c>
      <c r="I21" s="28">
        <f t="shared" si="5"/>
        <v>0.60869565217391308</v>
      </c>
      <c r="J21" s="28">
        <f t="shared" si="6"/>
        <v>0.54763311930532244</v>
      </c>
      <c r="K21" s="29">
        <v>42.8</v>
      </c>
      <c r="L21" s="29">
        <v>1.5</v>
      </c>
      <c r="M21" s="29">
        <v>45</v>
      </c>
      <c r="N21" s="29">
        <v>1.3</v>
      </c>
      <c r="O21" s="29">
        <v>2.2000000000000002</v>
      </c>
      <c r="P21" s="29">
        <v>4.3</v>
      </c>
      <c r="Q21" s="29">
        <f t="shared" si="7"/>
        <v>0.51162790697674421</v>
      </c>
      <c r="R21" s="29">
        <f t="shared" si="8"/>
        <v>0.61292300034103042</v>
      </c>
    </row>
    <row r="22" spans="1:26">
      <c r="A22" s="30" t="s">
        <v>36</v>
      </c>
      <c r="B22" s="30">
        <v>29</v>
      </c>
      <c r="C22" s="28">
        <v>53</v>
      </c>
      <c r="D22" s="28">
        <v>1.2</v>
      </c>
      <c r="E22" s="28">
        <v>55.9</v>
      </c>
      <c r="F22" s="28">
        <v>1.2</v>
      </c>
      <c r="G22" s="28">
        <v>2.9</v>
      </c>
      <c r="H22" s="28">
        <v>4.2</v>
      </c>
      <c r="I22" s="28">
        <f t="shared" si="5"/>
        <v>0.69047619047619047</v>
      </c>
      <c r="J22" s="28">
        <f t="shared" si="6"/>
        <v>0.49538441332155225</v>
      </c>
      <c r="K22" s="29">
        <v>43.7</v>
      </c>
      <c r="L22" s="29">
        <v>1.2</v>
      </c>
      <c r="M22" s="29">
        <v>44.8</v>
      </c>
      <c r="N22" s="29">
        <v>1.2</v>
      </c>
      <c r="O22" s="29">
        <v>1.1000000000000001</v>
      </c>
      <c r="P22" s="29">
        <v>5</v>
      </c>
      <c r="Q22" s="29">
        <f t="shared" si="7"/>
        <v>0.22000000000000003</v>
      </c>
      <c r="R22" s="29">
        <f t="shared" si="8"/>
        <v>0.82741250458826898</v>
      </c>
    </row>
    <row r="23" spans="1:26">
      <c r="A23" s="30" t="s">
        <v>37</v>
      </c>
      <c r="B23" s="30">
        <v>25</v>
      </c>
      <c r="C23" s="28">
        <v>53.2</v>
      </c>
      <c r="D23" s="28">
        <v>1</v>
      </c>
      <c r="E23" s="28">
        <v>55.1</v>
      </c>
      <c r="F23" s="28">
        <v>1</v>
      </c>
      <c r="G23" s="28">
        <v>1.9</v>
      </c>
      <c r="H23" s="28">
        <v>2.8</v>
      </c>
      <c r="I23" s="28">
        <f t="shared" si="5"/>
        <v>0.6785714285714286</v>
      </c>
      <c r="J23" s="28">
        <f t="shared" si="6"/>
        <v>0.5036430305155819</v>
      </c>
      <c r="K23" s="29">
        <v>40.4</v>
      </c>
      <c r="L23" s="29">
        <v>0.8</v>
      </c>
      <c r="M23" s="29">
        <v>41.8</v>
      </c>
      <c r="N23" s="29">
        <v>0.9</v>
      </c>
      <c r="O23" s="29">
        <v>1.4</v>
      </c>
      <c r="P23" s="29">
        <v>4.2</v>
      </c>
      <c r="Q23" s="29">
        <f t="shared" si="7"/>
        <v>0.33333333333333331</v>
      </c>
      <c r="R23" s="29">
        <f t="shared" si="8"/>
        <v>0.74166222706762586</v>
      </c>
    </row>
    <row r="24" spans="1:26">
      <c r="A24" s="30" t="s">
        <v>29</v>
      </c>
      <c r="B24" s="30">
        <v>14</v>
      </c>
      <c r="C24" s="28">
        <v>52.1</v>
      </c>
      <c r="D24" s="28">
        <v>1.6</v>
      </c>
      <c r="E24" s="28">
        <v>54.2</v>
      </c>
      <c r="F24" s="28">
        <v>1.6</v>
      </c>
      <c r="G24" s="28">
        <v>2.1</v>
      </c>
      <c r="H24" s="28">
        <v>4</v>
      </c>
      <c r="I24" s="28">
        <f t="shared" si="5"/>
        <v>0.52500000000000002</v>
      </c>
      <c r="J24" s="28">
        <f t="shared" si="6"/>
        <v>0.60779756997921697</v>
      </c>
      <c r="K24" s="29">
        <v>41.4</v>
      </c>
      <c r="L24" s="29">
        <v>1.8</v>
      </c>
      <c r="M24" s="29">
        <v>42.9</v>
      </c>
      <c r="N24" s="29">
        <v>1.6</v>
      </c>
      <c r="O24" s="29">
        <v>1.6</v>
      </c>
      <c r="P24" s="29">
        <v>4.8</v>
      </c>
      <c r="Q24" s="29">
        <f t="shared" si="7"/>
        <v>0.33333333333333337</v>
      </c>
      <c r="R24" s="29">
        <f>TDIST(ABS(Q24),$B24,2)</f>
        <v>0.74382233772270601</v>
      </c>
    </row>
    <row r="25" spans="1:26">
      <c r="A25" s="30" t="s">
        <v>28</v>
      </c>
      <c r="B25" s="30">
        <v>10</v>
      </c>
      <c r="C25" s="28">
        <v>54.9</v>
      </c>
      <c r="D25" s="28">
        <v>2.2999999999999998</v>
      </c>
      <c r="E25" s="28">
        <v>56.9</v>
      </c>
      <c r="F25" s="28">
        <v>1.8</v>
      </c>
      <c r="G25" s="28">
        <v>1.4</v>
      </c>
      <c r="H25" s="28">
        <v>2.7</v>
      </c>
      <c r="I25" s="28">
        <f t="shared" si="5"/>
        <v>0.51851851851851849</v>
      </c>
      <c r="J25" s="28">
        <f t="shared" si="6"/>
        <v>0.61537533418805923</v>
      </c>
      <c r="K25" s="29">
        <v>40.6</v>
      </c>
      <c r="L25" s="29">
        <v>1.4</v>
      </c>
      <c r="M25" s="29">
        <v>40.5</v>
      </c>
      <c r="N25" s="29">
        <v>1.7</v>
      </c>
      <c r="O25" s="29">
        <v>-0.1</v>
      </c>
      <c r="P25" s="29">
        <v>3.4</v>
      </c>
      <c r="Q25" s="29">
        <f t="shared" si="7"/>
        <v>-2.9411764705882356E-2</v>
      </c>
      <c r="R25" s="29">
        <f t="shared" ref="R25:R27" si="9">TDIST(ABS(Q25),$B25,2)</f>
        <v>0.97711490090950681</v>
      </c>
    </row>
    <row r="26" spans="1:26">
      <c r="A26" s="30" t="s">
        <v>46</v>
      </c>
      <c r="B26" s="30">
        <v>9</v>
      </c>
      <c r="C26" s="28">
        <v>52.9</v>
      </c>
      <c r="D26" s="28">
        <v>1.5</v>
      </c>
      <c r="E26" s="28">
        <v>49.7</v>
      </c>
      <c r="F26" s="28">
        <v>4.7</v>
      </c>
      <c r="G26" s="28">
        <v>-3.2</v>
      </c>
      <c r="H26" s="28">
        <v>18.5</v>
      </c>
      <c r="I26" s="28">
        <f t="shared" si="5"/>
        <v>-0.17297297297297298</v>
      </c>
      <c r="J26" s="28">
        <f>TDIST(ABS(I26),$B26,2)</f>
        <v>0.86650024558786642</v>
      </c>
      <c r="K26" s="29">
        <v>43.1</v>
      </c>
      <c r="L26" s="29">
        <v>1.4</v>
      </c>
      <c r="M26" s="29">
        <v>39.1</v>
      </c>
      <c r="N26" s="29">
        <v>3.8</v>
      </c>
      <c r="O26" s="29">
        <v>-4</v>
      </c>
      <c r="P26" s="29">
        <v>13.5</v>
      </c>
      <c r="Q26" s="29">
        <f t="shared" si="7"/>
        <v>-0.29629629629629628</v>
      </c>
      <c r="R26" s="29">
        <f t="shared" si="9"/>
        <v>0.77372719804045664</v>
      </c>
    </row>
    <row r="27" spans="1:26">
      <c r="A27" s="30" t="s">
        <v>47</v>
      </c>
      <c r="B27" s="30">
        <v>8</v>
      </c>
      <c r="C27" s="28">
        <v>54</v>
      </c>
      <c r="D27" s="28">
        <v>1.6</v>
      </c>
      <c r="E27" s="28">
        <v>53</v>
      </c>
      <c r="F27" s="28">
        <v>1.6</v>
      </c>
      <c r="G27" s="28">
        <v>-1</v>
      </c>
      <c r="H27" s="28">
        <v>11</v>
      </c>
      <c r="I27" s="28">
        <f t="shared" si="5"/>
        <v>-9.0909090909090912E-2</v>
      </c>
      <c r="J27" s="28">
        <f>TDIST(ABS(I27),$B27,2)</f>
        <v>0.92979985145158051</v>
      </c>
      <c r="K27" s="29">
        <v>44.8</v>
      </c>
      <c r="L27" s="29">
        <v>1.6</v>
      </c>
      <c r="M27" s="29">
        <v>42.4</v>
      </c>
      <c r="N27" s="29">
        <v>1.3</v>
      </c>
      <c r="O27" s="29">
        <v>-2.4</v>
      </c>
      <c r="P27" s="29">
        <v>10.199999999999999</v>
      </c>
      <c r="Q27" s="29">
        <f t="shared" si="7"/>
        <v>-0.23529411764705882</v>
      </c>
      <c r="R27" s="29">
        <f t="shared" si="9"/>
        <v>0.8198916730101401</v>
      </c>
    </row>
    <row r="28" spans="1:26">
      <c r="A28" s="30" t="s">
        <v>48</v>
      </c>
      <c r="B28" s="30">
        <v>8</v>
      </c>
      <c r="C28" s="28">
        <v>52.6</v>
      </c>
      <c r="D28" s="28">
        <v>1.9</v>
      </c>
      <c r="E28" s="28">
        <v>53.3</v>
      </c>
      <c r="F28" s="28">
        <v>1.6</v>
      </c>
      <c r="G28" s="28">
        <v>0.7</v>
      </c>
      <c r="H28" s="28">
        <v>5.4</v>
      </c>
      <c r="I28" s="28">
        <f t="shared" ref="I28" si="10">G28/H28</f>
        <v>0.12962962962962962</v>
      </c>
      <c r="J28" s="28">
        <f t="shared" ref="J28" si="11">TDIST(I28,$B28,2)</f>
        <v>0.90005948346352049</v>
      </c>
      <c r="K28" s="29">
        <v>44.3</v>
      </c>
      <c r="L28" s="29">
        <v>1.3</v>
      </c>
      <c r="M28" s="29">
        <v>43.3</v>
      </c>
      <c r="N28" s="29">
        <v>1.3</v>
      </c>
      <c r="O28" s="29">
        <v>-1</v>
      </c>
      <c r="P28" s="29">
        <v>2.6</v>
      </c>
      <c r="Q28" s="29">
        <f t="shared" ref="Q28" si="12">O28/P28</f>
        <v>-0.38461538461538458</v>
      </c>
      <c r="R28" s="29">
        <f>TDIST(ABS(Q28),$B28,2)</f>
        <v>0.71054507753703744</v>
      </c>
    </row>
    <row r="29" spans="1:26">
      <c r="A29" s="30" t="s">
        <v>49</v>
      </c>
      <c r="B29" s="30">
        <v>9</v>
      </c>
      <c r="C29" s="28">
        <v>55</v>
      </c>
      <c r="D29" s="28">
        <v>1.4</v>
      </c>
      <c r="E29" s="28">
        <v>58.3</v>
      </c>
      <c r="F29" s="28">
        <v>1.7</v>
      </c>
      <c r="G29" s="28">
        <v>3.3</v>
      </c>
      <c r="H29" s="28">
        <v>3.8</v>
      </c>
      <c r="I29" s="28">
        <f t="shared" ref="I29" si="13">G29/H29</f>
        <v>0.86842105263157898</v>
      </c>
      <c r="J29" s="28">
        <f t="shared" ref="J29" si="14">TDIST(I29,$B29,2)</f>
        <v>0.40772415279889829</v>
      </c>
      <c r="K29" s="29">
        <v>42.8</v>
      </c>
      <c r="L29" s="29">
        <v>1.8</v>
      </c>
      <c r="M29" s="29">
        <v>44.9</v>
      </c>
      <c r="N29" s="29">
        <v>1.9</v>
      </c>
      <c r="O29" s="29">
        <v>2.1</v>
      </c>
      <c r="P29" s="29">
        <v>4</v>
      </c>
      <c r="Q29" s="29">
        <f t="shared" ref="Q29" si="15">O29/P29</f>
        <v>0.52500000000000002</v>
      </c>
      <c r="R29" s="29">
        <f>TDIST(ABS(Q29),$B29,2)</f>
        <v>0.61226904534660886</v>
      </c>
    </row>
    <row r="30" spans="1:26">
      <c r="A30" s="30"/>
      <c r="B30" s="30"/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49"/>
    </row>
    <row r="32" spans="1:26">
      <c r="A32" s="23" t="s">
        <v>4</v>
      </c>
      <c r="B32" s="33" t="s">
        <v>2</v>
      </c>
      <c r="C32" s="33" t="s">
        <v>6</v>
      </c>
      <c r="D32" s="33" t="s">
        <v>10</v>
      </c>
      <c r="E32" s="33" t="s">
        <v>7</v>
      </c>
      <c r="F32" s="33" t="s">
        <v>10</v>
      </c>
      <c r="G32" s="22" t="s">
        <v>8</v>
      </c>
      <c r="H32" s="33" t="s">
        <v>11</v>
      </c>
      <c r="I32" s="19"/>
      <c r="J32" s="19"/>
      <c r="K32" s="54" t="s">
        <v>9</v>
      </c>
      <c r="L32" s="55" t="s">
        <v>2</v>
      </c>
      <c r="M32" s="55" t="s">
        <v>6</v>
      </c>
      <c r="N32" s="55" t="s">
        <v>10</v>
      </c>
      <c r="O32" s="55" t="s">
        <v>7</v>
      </c>
      <c r="P32" s="55" t="s">
        <v>10</v>
      </c>
      <c r="Q32" s="56" t="s">
        <v>8</v>
      </c>
      <c r="R32" s="55" t="s">
        <v>11</v>
      </c>
      <c r="S32" s="58" t="s">
        <v>31</v>
      </c>
      <c r="T32" s="59" t="s">
        <v>2</v>
      </c>
      <c r="U32" s="59" t="s">
        <v>6</v>
      </c>
      <c r="V32" s="59" t="s">
        <v>10</v>
      </c>
      <c r="W32" s="59" t="s">
        <v>7</v>
      </c>
      <c r="X32" s="59" t="s">
        <v>10</v>
      </c>
      <c r="Y32" s="60" t="s">
        <v>8</v>
      </c>
      <c r="Z32" s="59" t="s">
        <v>11</v>
      </c>
    </row>
    <row r="33" spans="1:27">
      <c r="A33" s="33" t="s">
        <v>56</v>
      </c>
      <c r="B33" s="33">
        <v>34</v>
      </c>
      <c r="C33" s="33">
        <v>17.7</v>
      </c>
      <c r="D33" s="51">
        <v>0.8</v>
      </c>
      <c r="E33" s="51">
        <v>21.5</v>
      </c>
      <c r="F33" s="33">
        <v>0.7</v>
      </c>
      <c r="G33" s="22">
        <v>0.34</v>
      </c>
      <c r="H33" s="33">
        <v>0.04</v>
      </c>
      <c r="I33" s="19"/>
      <c r="J33" s="19"/>
      <c r="K33" s="55">
        <v>2003</v>
      </c>
      <c r="L33" s="55">
        <v>34</v>
      </c>
      <c r="M33" s="55">
        <v>16.899999999999999</v>
      </c>
      <c r="N33" s="55">
        <v>1.1000000000000001</v>
      </c>
      <c r="O33" s="55">
        <v>20.3</v>
      </c>
      <c r="P33" s="55">
        <v>0.9</v>
      </c>
      <c r="Q33" s="56">
        <v>0.22</v>
      </c>
      <c r="R33" s="55">
        <v>0.04</v>
      </c>
      <c r="S33" s="59"/>
      <c r="T33" s="59"/>
      <c r="U33" s="59"/>
      <c r="V33" s="59"/>
      <c r="W33" s="59"/>
      <c r="X33" s="59"/>
      <c r="Y33" s="60"/>
      <c r="Z33" s="59"/>
    </row>
    <row r="34" spans="1:27">
      <c r="A34" s="33" t="s">
        <v>57</v>
      </c>
      <c r="B34" s="33">
        <v>28</v>
      </c>
      <c r="C34" s="33">
        <v>18.3</v>
      </c>
      <c r="D34" s="51">
        <v>1</v>
      </c>
      <c r="E34" s="51">
        <v>21.3</v>
      </c>
      <c r="F34" s="33">
        <v>0.7</v>
      </c>
      <c r="G34" s="22">
        <v>0.26</v>
      </c>
      <c r="H34" s="33">
        <v>0.05</v>
      </c>
      <c r="I34" s="19"/>
      <c r="J34" s="19"/>
      <c r="K34" s="55">
        <v>2005</v>
      </c>
      <c r="L34" s="55">
        <v>28</v>
      </c>
      <c r="M34" s="55">
        <v>17.100000000000001</v>
      </c>
      <c r="N34" s="55">
        <v>1.4</v>
      </c>
      <c r="O34" s="55">
        <v>21.7</v>
      </c>
      <c r="P34" s="55">
        <v>1.4</v>
      </c>
      <c r="Q34" s="56">
        <v>0.34</v>
      </c>
      <c r="R34" s="55">
        <v>0.06</v>
      </c>
      <c r="S34" s="59"/>
      <c r="T34" s="59"/>
      <c r="U34" s="59"/>
      <c r="V34" s="59"/>
      <c r="W34" s="59"/>
      <c r="X34" s="59"/>
      <c r="Y34" s="60"/>
      <c r="Z34" s="59"/>
    </row>
    <row r="35" spans="1:27">
      <c r="A35" s="33" t="s">
        <v>58</v>
      </c>
      <c r="B35" s="33">
        <v>29</v>
      </c>
      <c r="C35" s="33">
        <v>19.100000000000001</v>
      </c>
      <c r="D35" s="51">
        <v>1</v>
      </c>
      <c r="E35" s="51">
        <v>22.7</v>
      </c>
      <c r="F35" s="33">
        <v>0.7</v>
      </c>
      <c r="G35" s="22">
        <v>0.31</v>
      </c>
      <c r="H35" s="33">
        <v>0.05</v>
      </c>
      <c r="I35" s="19"/>
      <c r="J35" s="19"/>
      <c r="K35" s="55">
        <v>2007</v>
      </c>
      <c r="L35" s="55">
        <v>29</v>
      </c>
      <c r="M35" s="55">
        <v>19.399999999999999</v>
      </c>
      <c r="N35" s="55">
        <v>1.4</v>
      </c>
      <c r="O35" s="55">
        <v>23.8</v>
      </c>
      <c r="P35" s="55">
        <v>1.1000000000000001</v>
      </c>
      <c r="Q35" s="56">
        <v>0.35</v>
      </c>
      <c r="R35" s="55">
        <v>0.04</v>
      </c>
      <c r="S35" s="59"/>
      <c r="T35" s="59"/>
      <c r="U35" s="59"/>
      <c r="V35" s="59"/>
      <c r="W35" s="59"/>
      <c r="X35" s="59"/>
      <c r="Y35" s="60"/>
      <c r="Z35" s="59"/>
    </row>
    <row r="36" spans="1:27">
      <c r="A36" s="33" t="s">
        <v>59</v>
      </c>
      <c r="B36" s="33">
        <v>10</v>
      </c>
      <c r="C36" s="33">
        <v>19.399999999999999</v>
      </c>
      <c r="D36" s="51">
        <v>1.6</v>
      </c>
      <c r="E36" s="51">
        <v>22</v>
      </c>
      <c r="F36" s="33">
        <v>1.2</v>
      </c>
      <c r="G36" s="65">
        <v>0.3</v>
      </c>
      <c r="H36" s="33">
        <v>0.09</v>
      </c>
      <c r="I36" s="19"/>
      <c r="J36" s="19"/>
      <c r="K36" s="55"/>
      <c r="L36" s="55"/>
      <c r="M36" s="55"/>
      <c r="N36" s="55"/>
      <c r="O36" s="55"/>
      <c r="P36" s="55"/>
      <c r="Q36" s="56"/>
      <c r="R36" s="55"/>
      <c r="S36" s="59">
        <v>2009</v>
      </c>
      <c r="T36" s="59">
        <v>10</v>
      </c>
      <c r="U36" s="59">
        <v>15.2</v>
      </c>
      <c r="V36" s="59">
        <v>2.8</v>
      </c>
      <c r="W36" s="59">
        <v>19.399999999999999</v>
      </c>
      <c r="X36" s="59">
        <v>1.6</v>
      </c>
      <c r="Y36" s="60">
        <v>0.28999999999999998</v>
      </c>
      <c r="Z36" s="59">
        <v>0.06</v>
      </c>
    </row>
    <row r="37" spans="1:27">
      <c r="A37" s="33" t="s">
        <v>60</v>
      </c>
      <c r="B37" s="33">
        <v>8</v>
      </c>
      <c r="C37" s="33">
        <v>19.8</v>
      </c>
      <c r="D37" s="51">
        <v>1.5</v>
      </c>
      <c r="E37" s="51">
        <v>24.5</v>
      </c>
      <c r="F37" s="33">
        <v>1.4</v>
      </c>
      <c r="G37" s="65">
        <v>0.52</v>
      </c>
      <c r="H37" s="33">
        <v>0.08</v>
      </c>
      <c r="I37" s="19"/>
      <c r="J37" s="19"/>
      <c r="K37" s="55"/>
      <c r="L37" s="55"/>
      <c r="M37" s="55"/>
      <c r="N37" s="55"/>
      <c r="O37" s="55"/>
      <c r="P37" s="55"/>
      <c r="Q37" s="56"/>
      <c r="R37" s="55"/>
      <c r="S37" s="59">
        <v>2010</v>
      </c>
      <c r="T37" s="59">
        <v>8</v>
      </c>
      <c r="U37" s="59">
        <v>13.6</v>
      </c>
      <c r="V37" s="59">
        <v>2.8</v>
      </c>
      <c r="W37" s="59">
        <v>19.600000000000001</v>
      </c>
      <c r="X37" s="59">
        <v>1.9</v>
      </c>
      <c r="Y37" s="60">
        <v>0.35</v>
      </c>
      <c r="Z37" s="59">
        <v>0.12</v>
      </c>
    </row>
    <row r="38" spans="1:27">
      <c r="A38" s="33" t="s">
        <v>61</v>
      </c>
      <c r="B38" s="33">
        <v>11</v>
      </c>
      <c r="C38" s="33">
        <v>19.2</v>
      </c>
      <c r="D38" s="51">
        <v>1.6</v>
      </c>
      <c r="E38" s="51">
        <v>21.6</v>
      </c>
      <c r="F38" s="33">
        <v>1.6</v>
      </c>
      <c r="G38" s="65">
        <v>0.26</v>
      </c>
      <c r="H38" s="66">
        <v>0.1</v>
      </c>
      <c r="I38" s="19"/>
      <c r="J38" s="19"/>
      <c r="K38" s="55">
        <v>2011</v>
      </c>
      <c r="L38" s="55">
        <v>11</v>
      </c>
      <c r="M38" s="55">
        <v>18.5</v>
      </c>
      <c r="N38" s="55">
        <v>2.2999999999999998</v>
      </c>
      <c r="O38" s="57">
        <v>24</v>
      </c>
      <c r="P38" s="55">
        <v>1.9</v>
      </c>
      <c r="Q38" s="56">
        <v>0.41</v>
      </c>
      <c r="R38" s="55">
        <v>0.08</v>
      </c>
      <c r="S38" s="59">
        <v>2011</v>
      </c>
      <c r="T38" s="59">
        <v>11</v>
      </c>
      <c r="U38" s="59">
        <v>14.2</v>
      </c>
      <c r="V38" s="59">
        <v>2.2000000000000002</v>
      </c>
      <c r="W38" s="59">
        <v>19.2</v>
      </c>
      <c r="X38" s="59">
        <v>2.2000000000000002</v>
      </c>
      <c r="Y38" s="60">
        <v>0.28999999999999998</v>
      </c>
      <c r="Z38" s="59">
        <v>0.09</v>
      </c>
    </row>
    <row r="39" spans="1:27">
      <c r="A39"/>
      <c r="B39"/>
      <c r="F39" t="s">
        <v>65</v>
      </c>
      <c r="G39">
        <f>AVERAGE(G33:G38)</f>
        <v>0.33166666666666672</v>
      </c>
      <c r="P39" t="s">
        <v>66</v>
      </c>
      <c r="Q39">
        <f>AVERAGE(Q33:Q38)</f>
        <v>0.33</v>
      </c>
      <c r="S39"/>
      <c r="T39"/>
      <c r="U39"/>
      <c r="V39"/>
      <c r="W39"/>
      <c r="X39" t="s">
        <v>67</v>
      </c>
      <c r="Y39">
        <f>AVERAGE(Y33:Y38)</f>
        <v>0.31</v>
      </c>
      <c r="Z39"/>
      <c r="AA39"/>
    </row>
    <row r="40" spans="1:27">
      <c r="A40"/>
      <c r="B40"/>
      <c r="S40"/>
      <c r="T40"/>
      <c r="U40"/>
      <c r="V40"/>
      <c r="W40"/>
      <c r="X40"/>
      <c r="Y40"/>
      <c r="Z40"/>
      <c r="AA40"/>
    </row>
    <row r="41" spans="1:27" s="21" customFormat="1">
      <c r="A41" s="19"/>
      <c r="B41" s="19"/>
      <c r="C41" s="19"/>
      <c r="D41" s="19"/>
      <c r="E41" s="19"/>
      <c r="F41" s="19"/>
      <c r="G41" s="20"/>
      <c r="H41" s="19"/>
      <c r="I41" s="19"/>
      <c r="J41" s="19"/>
      <c r="K41" s="19"/>
      <c r="L41" s="19"/>
      <c r="M41" s="19"/>
      <c r="N41" s="19"/>
      <c r="O41" s="19"/>
      <c r="P41" s="19"/>
      <c r="Q41" s="20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>
      <c r="A42" s="67" t="s">
        <v>5</v>
      </c>
      <c r="B42" s="68" t="s">
        <v>2</v>
      </c>
      <c r="C42" s="68" t="s">
        <v>6</v>
      </c>
      <c r="D42" s="68" t="s">
        <v>10</v>
      </c>
      <c r="E42" s="68" t="s">
        <v>7</v>
      </c>
      <c r="F42" s="68" t="s">
        <v>10</v>
      </c>
      <c r="G42" s="69" t="s">
        <v>8</v>
      </c>
      <c r="H42" s="68" t="s">
        <v>11</v>
      </c>
      <c r="I42" s="19"/>
      <c r="J42" s="19"/>
      <c r="K42" s="71" t="s">
        <v>18</v>
      </c>
      <c r="L42" s="72" t="s">
        <v>2</v>
      </c>
      <c r="M42" s="72" t="s">
        <v>6</v>
      </c>
      <c r="N42" s="72" t="s">
        <v>10</v>
      </c>
      <c r="O42" s="72" t="s">
        <v>7</v>
      </c>
      <c r="P42" s="72" t="s">
        <v>10</v>
      </c>
      <c r="Q42" s="73" t="s">
        <v>8</v>
      </c>
      <c r="R42" s="72" t="s">
        <v>11</v>
      </c>
      <c r="S42" s="74" t="s">
        <v>27</v>
      </c>
      <c r="T42" s="75" t="s">
        <v>2</v>
      </c>
      <c r="U42" s="75" t="s">
        <v>6</v>
      </c>
      <c r="V42" s="75" t="s">
        <v>10</v>
      </c>
      <c r="W42" s="75" t="s">
        <v>7</v>
      </c>
      <c r="X42" s="75" t="s">
        <v>10</v>
      </c>
      <c r="Y42" s="76" t="s">
        <v>8</v>
      </c>
      <c r="Z42" s="75" t="s">
        <v>11</v>
      </c>
    </row>
    <row r="43" spans="1:27">
      <c r="A43" s="68" t="s">
        <v>53</v>
      </c>
      <c r="B43" s="68"/>
      <c r="C43" s="68"/>
      <c r="D43" s="68"/>
      <c r="E43" s="68"/>
      <c r="F43" s="68"/>
      <c r="G43" s="69"/>
      <c r="H43" s="68"/>
      <c r="I43" s="19"/>
      <c r="J43" s="19"/>
      <c r="K43" s="72">
        <v>2004</v>
      </c>
      <c r="L43" s="72">
        <v>31</v>
      </c>
      <c r="M43" s="72">
        <v>16.5</v>
      </c>
      <c r="N43" s="41">
        <v>1</v>
      </c>
      <c r="O43" s="72">
        <v>18.399999999999999</v>
      </c>
      <c r="P43" s="72">
        <v>0.8</v>
      </c>
      <c r="Q43" s="73">
        <v>0.21</v>
      </c>
      <c r="R43" s="72">
        <v>0.04</v>
      </c>
      <c r="S43" s="75"/>
      <c r="T43" s="75"/>
      <c r="U43" s="75"/>
      <c r="V43" s="75"/>
      <c r="W43" s="75"/>
      <c r="X43" s="75"/>
      <c r="Y43" s="75"/>
      <c r="Z43" s="75"/>
    </row>
    <row r="44" spans="1:27">
      <c r="A44" s="68" t="s">
        <v>55</v>
      </c>
      <c r="B44" s="68">
        <v>28</v>
      </c>
      <c r="C44" s="68">
        <v>25.4</v>
      </c>
      <c r="D44" s="68">
        <v>1.1000000000000001</v>
      </c>
      <c r="E44" s="70">
        <v>28</v>
      </c>
      <c r="F44" s="68">
        <v>0.6</v>
      </c>
      <c r="G44" s="69">
        <v>0.57999999999999996</v>
      </c>
      <c r="H44" s="68">
        <v>0.08</v>
      </c>
      <c r="I44" s="19"/>
      <c r="J44" s="19"/>
      <c r="K44" s="72">
        <v>2006</v>
      </c>
      <c r="L44" s="72">
        <v>28</v>
      </c>
      <c r="M44" s="72">
        <v>15.6</v>
      </c>
      <c r="N44" s="41">
        <v>1</v>
      </c>
      <c r="O44" s="72">
        <v>17.899999999999999</v>
      </c>
      <c r="P44" s="72">
        <v>0.8</v>
      </c>
      <c r="Q44" s="73">
        <v>0.19</v>
      </c>
      <c r="R44" s="72">
        <v>0.05</v>
      </c>
      <c r="S44" s="75"/>
      <c r="T44" s="75"/>
      <c r="U44" s="75"/>
      <c r="V44" s="75"/>
      <c r="W44" s="75"/>
      <c r="X44" s="75"/>
      <c r="Y44" s="75"/>
      <c r="Z44" s="75"/>
    </row>
    <row r="45" spans="1:27">
      <c r="A45" s="68" t="s">
        <v>51</v>
      </c>
      <c r="B45" s="68">
        <v>25</v>
      </c>
      <c r="C45" s="68">
        <v>24.1</v>
      </c>
      <c r="D45" s="68">
        <v>1.3</v>
      </c>
      <c r="E45" s="70">
        <v>26.1</v>
      </c>
      <c r="F45" s="68">
        <v>1.1000000000000001</v>
      </c>
      <c r="G45" s="69">
        <v>0.35</v>
      </c>
      <c r="H45" s="68">
        <v>0.08</v>
      </c>
      <c r="I45" s="19"/>
      <c r="J45" s="19"/>
      <c r="K45" s="72">
        <v>2008</v>
      </c>
      <c r="L45" s="72">
        <v>25</v>
      </c>
      <c r="M45" s="72">
        <v>16.100000000000001</v>
      </c>
      <c r="N45" s="41">
        <v>1.2</v>
      </c>
      <c r="O45" s="72">
        <v>17.5</v>
      </c>
      <c r="P45" s="72">
        <v>0.9</v>
      </c>
      <c r="Q45" s="73">
        <v>0.15</v>
      </c>
      <c r="R45" s="72">
        <v>0.05</v>
      </c>
      <c r="S45" s="75"/>
      <c r="T45" s="75"/>
      <c r="U45" s="75"/>
      <c r="V45" s="75"/>
      <c r="W45" s="75"/>
      <c r="X45" s="75"/>
      <c r="Y45" s="75"/>
      <c r="Z45" s="75"/>
    </row>
    <row r="46" spans="1:27">
      <c r="F46" t="s">
        <v>68</v>
      </c>
      <c r="G46">
        <f>AVERAGE(G44:G45)</f>
        <v>0.46499999999999997</v>
      </c>
      <c r="I46" s="19"/>
      <c r="J46" s="19"/>
      <c r="K46" s="72"/>
      <c r="L46" s="72"/>
      <c r="M46" s="72"/>
      <c r="N46" s="41"/>
      <c r="O46" s="72"/>
      <c r="P46" s="72"/>
      <c r="Q46" s="73"/>
      <c r="R46" s="72"/>
      <c r="S46" s="75" t="s">
        <v>62</v>
      </c>
      <c r="T46" s="75">
        <v>14</v>
      </c>
      <c r="U46" s="75">
        <v>31.4</v>
      </c>
      <c r="V46" s="75">
        <v>3.9</v>
      </c>
      <c r="W46" s="75">
        <v>35.799999999999997</v>
      </c>
      <c r="X46" s="77">
        <v>4</v>
      </c>
      <c r="Y46" s="78">
        <v>0.4</v>
      </c>
      <c r="Z46" s="78">
        <v>0.1</v>
      </c>
    </row>
    <row r="47" spans="1:27">
      <c r="I47" s="21"/>
      <c r="J47" s="21"/>
      <c r="P47" t="s">
        <v>69</v>
      </c>
      <c r="Q47" s="80">
        <f>AVERAGE(Q43:Q45)</f>
        <v>0.18333333333333335</v>
      </c>
      <c r="S47" s="75" t="s">
        <v>63</v>
      </c>
      <c r="T47" s="75">
        <v>10</v>
      </c>
      <c r="U47" s="75">
        <v>25.7</v>
      </c>
      <c r="V47" s="75">
        <v>2.7</v>
      </c>
      <c r="W47" s="75">
        <v>29.7</v>
      </c>
      <c r="X47" s="77">
        <v>1.5</v>
      </c>
      <c r="Y47" s="78">
        <v>0.52</v>
      </c>
      <c r="Z47" s="78">
        <v>0.09</v>
      </c>
    </row>
    <row r="48" spans="1:27">
      <c r="S48" s="75" t="s">
        <v>64</v>
      </c>
      <c r="T48" s="75">
        <v>10</v>
      </c>
      <c r="U48" s="75">
        <v>21.4</v>
      </c>
      <c r="V48" s="75">
        <v>3.5</v>
      </c>
      <c r="W48" s="75">
        <v>23.6</v>
      </c>
      <c r="X48" s="77">
        <v>2.4</v>
      </c>
      <c r="Y48" s="78">
        <v>0.21</v>
      </c>
      <c r="Z48" s="78">
        <v>0.13</v>
      </c>
    </row>
    <row r="49" spans="1:25">
      <c r="A49" s="68" t="s">
        <v>30</v>
      </c>
      <c r="B49" s="68">
        <v>19</v>
      </c>
      <c r="C49" s="68">
        <v>21.6</v>
      </c>
      <c r="D49" s="68">
        <v>2.1</v>
      </c>
      <c r="E49" s="70">
        <v>23.5</v>
      </c>
      <c r="F49" s="68">
        <v>1.7</v>
      </c>
      <c r="G49" s="69">
        <v>0.28000000000000003</v>
      </c>
      <c r="H49" s="68">
        <v>7.0000000000000007E-2</v>
      </c>
      <c r="X49" s="50" t="s">
        <v>66</v>
      </c>
      <c r="Y49" s="79">
        <f>AVERAGE(Y46:Y48)</f>
        <v>0.37666666666666671</v>
      </c>
    </row>
    <row r="50" spans="1:25">
      <c r="A50" s="68" t="s">
        <v>45</v>
      </c>
      <c r="B50" s="68">
        <v>17</v>
      </c>
      <c r="C50" s="68">
        <v>21.7</v>
      </c>
      <c r="D50" s="68">
        <v>2.1</v>
      </c>
      <c r="E50" s="70">
        <v>22</v>
      </c>
      <c r="F50" s="68">
        <v>1.7</v>
      </c>
      <c r="G50" s="69">
        <v>0.08</v>
      </c>
      <c r="H50" s="68">
        <v>7.0000000000000007E-2</v>
      </c>
    </row>
    <row r="51" spans="1:25">
      <c r="A51" s="68" t="s">
        <v>44</v>
      </c>
      <c r="B51" s="68">
        <v>16</v>
      </c>
      <c r="C51" s="68">
        <v>17.899999999999999</v>
      </c>
      <c r="D51" s="68">
        <v>1.8</v>
      </c>
      <c r="E51" s="70">
        <v>21.6</v>
      </c>
      <c r="F51" s="68">
        <v>1.8</v>
      </c>
      <c r="G51" s="69">
        <v>0.35</v>
      </c>
      <c r="H51" s="68">
        <v>0.06</v>
      </c>
    </row>
  </sheetData>
  <phoneticPr fontId="6" type="noConversion"/>
  <conditionalFormatting sqref="D2:D14">
    <cfRule type="cellIs" dxfId="6" priority="9" stopIfTrue="1" operator="equal">
      <formula>"F"</formula>
    </cfRule>
  </conditionalFormatting>
  <conditionalFormatting sqref="K2">
    <cfRule type="cellIs" dxfId="5" priority="7" stopIfTrue="1" operator="equal">
      <formula>"F"</formula>
    </cfRule>
  </conditionalFormatting>
  <conditionalFormatting sqref="Q2">
    <cfRule type="cellIs" dxfId="4" priority="6" stopIfTrue="1" operator="equal">
      <formula>"F"</formula>
    </cfRule>
  </conditionalFormatting>
  <conditionalFormatting sqref="W2">
    <cfRule type="cellIs" dxfId="3" priority="5" stopIfTrue="1" operator="equal">
      <formula>"F"</formula>
    </cfRule>
  </conditionalFormatting>
  <conditionalFormatting sqref="AC2">
    <cfRule type="cellIs" dxfId="2" priority="3" stopIfTrue="1" operator="equal">
      <formula>"F"</formula>
    </cfRule>
  </conditionalFormatting>
  <conditionalFormatting sqref="AI2">
    <cfRule type="cellIs" dxfId="1" priority="2" stopIfTrue="1" operator="equal">
      <formula>"F"</formula>
    </cfRule>
  </conditionalFormatting>
  <conditionalFormatting sqref="AH3:AM14">
    <cfRule type="cellIs" dxfId="0" priority="1" operator="lessThan">
      <formula>0.05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Buffalo State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Abbott</dc:creator>
  <cp:lastModifiedBy>MacIsaac, Daniel</cp:lastModifiedBy>
  <dcterms:created xsi:type="dcterms:W3CDTF">2008-10-28T11:17:41Z</dcterms:created>
  <dcterms:modified xsi:type="dcterms:W3CDTF">2012-07-28T02:51:02Z</dcterms:modified>
</cp:coreProperties>
</file>