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16880" windowHeight="203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4" i="1"/>
  <c r="I14"/>
  <c r="J14"/>
  <c r="K14"/>
  <c r="G35"/>
  <c r="I35"/>
  <c r="J35"/>
  <c r="K35"/>
  <c r="G34"/>
  <c r="I34"/>
  <c r="J34"/>
  <c r="K34"/>
  <c r="G33"/>
  <c r="I33"/>
  <c r="J33"/>
  <c r="K33"/>
  <c r="G30"/>
  <c r="I30"/>
  <c r="J30"/>
  <c r="K30"/>
  <c r="G29"/>
  <c r="I29"/>
  <c r="J29"/>
  <c r="K29"/>
  <c r="G28"/>
  <c r="I28"/>
  <c r="J28"/>
  <c r="K28"/>
  <c r="G25"/>
  <c r="I25"/>
  <c r="J25"/>
  <c r="K25"/>
  <c r="G24"/>
  <c r="I24"/>
  <c r="J24"/>
  <c r="K24"/>
  <c r="G23"/>
  <c r="I23"/>
  <c r="J23"/>
  <c r="K23"/>
  <c r="G20"/>
  <c r="I20"/>
  <c r="J20"/>
  <c r="K20"/>
  <c r="G19"/>
  <c r="I19"/>
  <c r="J19"/>
  <c r="K19"/>
  <c r="G18"/>
  <c r="I18"/>
  <c r="J18"/>
  <c r="K18"/>
  <c r="G15"/>
  <c r="I15"/>
  <c r="J15"/>
  <c r="K15"/>
  <c r="G13"/>
  <c r="I13"/>
  <c r="J13"/>
  <c r="K13"/>
  <c r="G10"/>
  <c r="I10"/>
  <c r="J10"/>
  <c r="K10"/>
  <c r="G9"/>
  <c r="I9"/>
  <c r="J9"/>
  <c r="K9"/>
  <c r="G8"/>
  <c r="I8"/>
  <c r="J8"/>
  <c r="K8"/>
  <c r="G4"/>
  <c r="I4"/>
  <c r="J4"/>
  <c r="K4"/>
  <c r="G5"/>
  <c r="I5"/>
  <c r="J5"/>
  <c r="K5"/>
  <c r="G3"/>
  <c r="I3"/>
  <c r="J3"/>
  <c r="K3"/>
  <c r="F33"/>
  <c r="L33"/>
  <c r="F34"/>
  <c r="L34"/>
  <c r="F35"/>
  <c r="L35"/>
  <c r="L36"/>
  <c r="K36"/>
  <c r="J36"/>
  <c r="I36"/>
  <c r="H36"/>
  <c r="G36"/>
  <c r="F36"/>
  <c r="E36"/>
  <c r="D36"/>
  <c r="C36"/>
  <c r="F28"/>
  <c r="L28"/>
  <c r="F29"/>
  <c r="L29"/>
  <c r="F30"/>
  <c r="L30"/>
  <c r="L31"/>
  <c r="K31"/>
  <c r="J31"/>
  <c r="I31"/>
  <c r="H31"/>
  <c r="G31"/>
  <c r="F31"/>
  <c r="E31"/>
  <c r="D31"/>
  <c r="C31"/>
  <c r="F23"/>
  <c r="L23"/>
  <c r="F24"/>
  <c r="L24"/>
  <c r="F25"/>
  <c r="L25"/>
  <c r="L26"/>
  <c r="K26"/>
  <c r="J26"/>
  <c r="I26"/>
  <c r="H26"/>
  <c r="G26"/>
  <c r="F26"/>
  <c r="E26"/>
  <c r="D26"/>
  <c r="C26"/>
  <c r="F18"/>
  <c r="L18"/>
  <c r="F19"/>
  <c r="L19"/>
  <c r="F20"/>
  <c r="L20"/>
  <c r="L21"/>
  <c r="K21"/>
  <c r="J21"/>
  <c r="I21"/>
  <c r="H21"/>
  <c r="G21"/>
  <c r="F21"/>
  <c r="E21"/>
  <c r="D21"/>
  <c r="C21"/>
  <c r="F13"/>
  <c r="L13"/>
  <c r="F14"/>
  <c r="L14"/>
  <c r="F15"/>
  <c r="L15"/>
  <c r="L16"/>
  <c r="K16"/>
  <c r="J16"/>
  <c r="I16"/>
  <c r="H16"/>
  <c r="G16"/>
  <c r="F16"/>
  <c r="E16"/>
  <c r="D16"/>
  <c r="C16"/>
  <c r="F8"/>
  <c r="L8"/>
  <c r="F9"/>
  <c r="L9"/>
  <c r="F10"/>
  <c r="L10"/>
  <c r="L11"/>
  <c r="K11"/>
  <c r="J11"/>
  <c r="I11"/>
  <c r="H11"/>
  <c r="G11"/>
  <c r="F11"/>
  <c r="E11"/>
  <c r="D11"/>
  <c r="C11"/>
  <c r="D6"/>
  <c r="E6"/>
  <c r="F3"/>
  <c r="F4"/>
  <c r="F5"/>
  <c r="F6"/>
  <c r="G6"/>
  <c r="H6"/>
  <c r="I6"/>
  <c r="J6"/>
  <c r="K6"/>
  <c r="L3"/>
  <c r="L4"/>
  <c r="L5"/>
  <c r="L6"/>
  <c r="C6"/>
</calcChain>
</file>

<file path=xl/sharedStrings.xml><?xml version="1.0" encoding="utf-8"?>
<sst xmlns="http://schemas.openxmlformats.org/spreadsheetml/2006/main" count="24" uniqueCount="24">
  <si>
    <t>One Knee</t>
    <phoneticPr fontId="2" type="noConversion"/>
  </si>
  <si>
    <t>Plow - Rage</t>
    <phoneticPr fontId="2" type="noConversion"/>
  </si>
  <si>
    <t>Time (sec)</t>
    <phoneticPr fontId="2" type="noConversion"/>
  </si>
  <si>
    <t>Distance (m)</t>
    <phoneticPr fontId="2" type="noConversion"/>
  </si>
  <si>
    <t>Mass (kg)</t>
    <phoneticPr fontId="2" type="noConversion"/>
  </si>
  <si>
    <t>Normal force (N)</t>
    <phoneticPr fontId="2" type="noConversion"/>
  </si>
  <si>
    <t>average v (m/s)</t>
    <phoneticPr fontId="2" type="noConversion"/>
  </si>
  <si>
    <t>Final velocity (m/s)</t>
    <phoneticPr fontId="2" type="noConversion"/>
  </si>
  <si>
    <t>Initial Velocity (m/s)</t>
    <phoneticPr fontId="2" type="noConversion"/>
  </si>
  <si>
    <t>average</t>
    <phoneticPr fontId="2" type="noConversion"/>
  </si>
  <si>
    <r>
      <t>acceleration (m/s</t>
    </r>
    <r>
      <rPr>
        <b/>
        <vertAlign val="superscript"/>
        <sz val="10"/>
        <rFont val="Verdana"/>
      </rPr>
      <t>2</t>
    </r>
    <r>
      <rPr>
        <b/>
        <sz val="10"/>
        <rFont val="Verdana"/>
      </rPr>
      <t>)</t>
    </r>
    <phoneticPr fontId="2" type="noConversion"/>
  </si>
  <si>
    <t>Force of friction (N)</t>
    <phoneticPr fontId="2" type="noConversion"/>
  </si>
  <si>
    <t>Coefficient of friction</t>
    <phoneticPr fontId="2" type="noConversion"/>
  </si>
  <si>
    <t>average</t>
    <phoneticPr fontId="2" type="noConversion"/>
  </si>
  <si>
    <t>average</t>
    <phoneticPr fontId="2" type="noConversion"/>
  </si>
  <si>
    <t>average</t>
    <phoneticPr fontId="2" type="noConversion"/>
  </si>
  <si>
    <t>average</t>
    <phoneticPr fontId="2" type="noConversion"/>
  </si>
  <si>
    <t>average</t>
    <phoneticPr fontId="2" type="noConversion"/>
  </si>
  <si>
    <t>average</t>
    <phoneticPr fontId="2" type="noConversion"/>
  </si>
  <si>
    <t>Two Knee</t>
    <phoneticPr fontId="2" type="noConversion"/>
  </si>
  <si>
    <t>Toe Stop</t>
    <phoneticPr fontId="2" type="noConversion"/>
  </si>
  <si>
    <t>T-Stop</t>
    <phoneticPr fontId="2" type="noConversion"/>
  </si>
  <si>
    <t>Plow - Audrey</t>
    <phoneticPr fontId="2" type="noConversion"/>
  </si>
  <si>
    <t>Tommie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</si>
</sst>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0"/>
      <name val="Verdana"/>
    </font>
    <font>
      <b/>
      <sz val="10"/>
      <name val="Verdana"/>
    </font>
    <font>
      <sz val="8"/>
      <name val="Verdana"/>
    </font>
    <font>
      <b/>
      <vertAlign val="superscript"/>
      <sz val="10"/>
      <name val="Verdana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textRotation="90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textRotation="90" wrapText="1"/>
    </xf>
    <xf numFmtId="0" fontId="1" fillId="0" borderId="5" xfId="0" applyFont="1" applyBorder="1" applyAlignment="1">
      <alignment textRotation="90" wrapText="1"/>
    </xf>
    <xf numFmtId="0" fontId="1" fillId="0" borderId="1" xfId="0" applyFont="1" applyBorder="1" applyAlignment="1">
      <alignment textRotation="90" wrapText="1"/>
    </xf>
    <xf numFmtId="0" fontId="0" fillId="0" borderId="0" xfId="0" applyBorder="1"/>
    <xf numFmtId="0" fontId="1" fillId="0" borderId="0" xfId="0" applyFont="1" applyBorder="1"/>
    <xf numFmtId="0" fontId="0" fillId="0" borderId="0" xfId="0" applyFill="1" applyBorder="1"/>
    <xf numFmtId="0" fontId="1" fillId="0" borderId="6" xfId="0" applyFont="1" applyBorder="1" applyAlignment="1">
      <alignment textRotation="90" wrapText="1"/>
    </xf>
    <xf numFmtId="0" fontId="1" fillId="0" borderId="8" xfId="0" applyFont="1" applyBorder="1"/>
    <xf numFmtId="0" fontId="1" fillId="0" borderId="4" xfId="0" applyFont="1" applyBorder="1" applyAlignment="1">
      <alignment wrapText="1"/>
    </xf>
    <xf numFmtId="0" fontId="0" fillId="0" borderId="2" xfId="0" applyBorder="1"/>
    <xf numFmtId="0" fontId="1" fillId="0" borderId="2" xfId="0" applyFont="1" applyBorder="1"/>
    <xf numFmtId="0" fontId="0" fillId="0" borderId="2" xfId="0" applyFill="1" applyBorder="1"/>
    <xf numFmtId="0" fontId="1" fillId="0" borderId="7" xfId="0" applyFont="1" applyBorder="1"/>
    <xf numFmtId="0" fontId="1" fillId="0" borderId="3" xfId="0" applyFont="1" applyBorder="1" applyAlignment="1">
      <alignment textRotation="90" wrapText="1"/>
    </xf>
    <xf numFmtId="0" fontId="0" fillId="0" borderId="4" xfId="0" applyBorder="1"/>
    <xf numFmtId="0" fontId="0" fillId="0" borderId="5" xfId="0" applyBorder="1"/>
    <xf numFmtId="0" fontId="1" fillId="0" borderId="4" xfId="0" applyFont="1" applyBorder="1" applyAlignment="1">
      <alignment textRotation="90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36"/>
  <sheetViews>
    <sheetView tabSelected="1" view="pageLayout" workbookViewId="0">
      <selection activeCell="P10" sqref="P10"/>
    </sheetView>
  </sheetViews>
  <sheetFormatPr baseColWidth="10" defaultRowHeight="13"/>
  <cols>
    <col min="1" max="1" width="4.28515625" style="2" customWidth="1"/>
    <col min="2" max="2" width="7.42578125" customWidth="1"/>
    <col min="3" max="3" width="5.7109375" customWidth="1"/>
    <col min="4" max="4" width="5.5703125" customWidth="1"/>
    <col min="5" max="7" width="4.42578125" customWidth="1"/>
    <col min="8" max="10" width="5.140625" customWidth="1"/>
    <col min="11" max="11" width="5.85546875" customWidth="1"/>
    <col min="12" max="12" width="5.7109375" customWidth="1"/>
    <col min="13" max="13" width="7.85546875" customWidth="1"/>
  </cols>
  <sheetData>
    <row r="1" spans="1:12" s="3" customFormat="1" ht="82" customHeight="1">
      <c r="A1" s="4"/>
      <c r="B1" s="12"/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10</v>
      </c>
      <c r="K1" s="5" t="s">
        <v>11</v>
      </c>
      <c r="L1" s="20" t="s">
        <v>12</v>
      </c>
    </row>
    <row r="2" spans="1:12">
      <c r="A2" s="17" t="s">
        <v>0</v>
      </c>
      <c r="B2" s="18"/>
      <c r="C2" s="19"/>
      <c r="D2" s="19"/>
      <c r="E2" s="19"/>
      <c r="F2" s="19"/>
      <c r="G2" s="19"/>
      <c r="H2" s="19"/>
      <c r="I2" s="19"/>
      <c r="J2" s="19"/>
      <c r="K2" s="19"/>
      <c r="L2" s="18"/>
    </row>
    <row r="3" spans="1:12">
      <c r="A3" s="6"/>
      <c r="B3" s="13">
        <v>1</v>
      </c>
      <c r="C3" s="7">
        <v>7.2</v>
      </c>
      <c r="D3" s="7">
        <v>4.3</v>
      </c>
      <c r="E3" s="7">
        <v>77.099999999999994</v>
      </c>
      <c r="F3" s="7">
        <f>9.8*E3</f>
        <v>755.58</v>
      </c>
      <c r="G3" s="7">
        <f>D3/C3</f>
        <v>0.59722222222222221</v>
      </c>
      <c r="H3" s="7">
        <v>0</v>
      </c>
      <c r="I3" s="7">
        <f>G3*2</f>
        <v>1.1944444444444444</v>
      </c>
      <c r="J3" s="7">
        <f>-I3/C3</f>
        <v>-0.16589506172839505</v>
      </c>
      <c r="K3" s="7">
        <f>E3*J3*-1</f>
        <v>12.790509259259258</v>
      </c>
      <c r="L3" s="13">
        <f>K3/F3</f>
        <v>1.6928067523305616E-2</v>
      </c>
    </row>
    <row r="4" spans="1:12">
      <c r="A4" s="6"/>
      <c r="B4" s="13">
        <v>2</v>
      </c>
      <c r="C4" s="7">
        <v>7.3</v>
      </c>
      <c r="D4" s="7">
        <v>4</v>
      </c>
      <c r="E4" s="7">
        <v>77.099999999999994</v>
      </c>
      <c r="F4" s="7">
        <f t="shared" ref="F4:F35" si="0">9.8*E4</f>
        <v>755.58</v>
      </c>
      <c r="G4" s="7">
        <f t="shared" ref="G4:G35" si="1">D4/C4</f>
        <v>0.54794520547945202</v>
      </c>
      <c r="H4" s="7">
        <v>0</v>
      </c>
      <c r="I4" s="7">
        <f t="shared" ref="I4:I35" si="2">G4*2</f>
        <v>1.095890410958904</v>
      </c>
      <c r="J4" s="7">
        <f t="shared" ref="J4:J35" si="3">-I4/C4</f>
        <v>-0.15012197410395947</v>
      </c>
      <c r="K4" s="7">
        <f t="shared" ref="K4:K5" si="4">E4*J4*-1</f>
        <v>11.574404203415275</v>
      </c>
      <c r="L4" s="13">
        <f t="shared" ref="L4:L35" si="5">K4/F4</f>
        <v>1.5318568786118312E-2</v>
      </c>
    </row>
    <row r="5" spans="1:12">
      <c r="A5" s="6"/>
      <c r="B5" s="13">
        <v>3</v>
      </c>
      <c r="C5" s="7">
        <v>8.6999999999999993</v>
      </c>
      <c r="D5" s="7">
        <v>4.3</v>
      </c>
      <c r="E5" s="7">
        <v>77.099999999999994</v>
      </c>
      <c r="F5" s="7">
        <f t="shared" si="0"/>
        <v>755.58</v>
      </c>
      <c r="G5" s="7">
        <f t="shared" si="1"/>
        <v>0.4942528735632184</v>
      </c>
      <c r="H5" s="7">
        <v>0</v>
      </c>
      <c r="I5" s="7">
        <f t="shared" si="2"/>
        <v>0.9885057471264368</v>
      </c>
      <c r="J5" s="7">
        <f t="shared" si="3"/>
        <v>-0.11362135024441804</v>
      </c>
      <c r="K5" s="7">
        <f t="shared" si="4"/>
        <v>8.7602061038446308</v>
      </c>
      <c r="L5" s="13">
        <f t="shared" si="5"/>
        <v>1.1594015331063065E-2</v>
      </c>
    </row>
    <row r="6" spans="1:12" s="1" customFormat="1">
      <c r="A6" s="6"/>
      <c r="B6" s="14" t="s">
        <v>9</v>
      </c>
      <c r="C6" s="8">
        <f>AVERAGE(C3:C5)</f>
        <v>7.7333333333333334</v>
      </c>
      <c r="D6" s="8">
        <f t="shared" ref="D6:L6" si="6">AVERAGE(D3:D5)</f>
        <v>4.2</v>
      </c>
      <c r="E6" s="8">
        <f t="shared" si="6"/>
        <v>77.099999999999994</v>
      </c>
      <c r="F6" s="8">
        <f t="shared" si="6"/>
        <v>755.58</v>
      </c>
      <c r="G6" s="8">
        <f t="shared" si="6"/>
        <v>0.54647343375496427</v>
      </c>
      <c r="H6" s="8">
        <f t="shared" si="6"/>
        <v>0</v>
      </c>
      <c r="I6" s="8">
        <f t="shared" si="6"/>
        <v>1.0929468675099285</v>
      </c>
      <c r="J6" s="8">
        <f t="shared" si="6"/>
        <v>-0.1432127953589242</v>
      </c>
      <c r="K6" s="8">
        <f t="shared" si="6"/>
        <v>11.041706522173053</v>
      </c>
      <c r="L6" s="14">
        <f t="shared" si="6"/>
        <v>1.4613550546828996E-2</v>
      </c>
    </row>
    <row r="7" spans="1:12">
      <c r="A7" s="17" t="s">
        <v>19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8"/>
    </row>
    <row r="8" spans="1:12">
      <c r="A8" s="6"/>
      <c r="B8" s="13">
        <v>1</v>
      </c>
      <c r="C8" s="7">
        <v>2.72</v>
      </c>
      <c r="D8" s="7">
        <v>1.67</v>
      </c>
      <c r="E8" s="7">
        <v>77.099999999999994</v>
      </c>
      <c r="F8" s="7">
        <f t="shared" si="0"/>
        <v>755.58</v>
      </c>
      <c r="G8" s="7">
        <f t="shared" si="1"/>
        <v>0.61397058823529405</v>
      </c>
      <c r="H8" s="7">
        <v>0</v>
      </c>
      <c r="I8" s="7">
        <f t="shared" si="2"/>
        <v>1.2279411764705881</v>
      </c>
      <c r="J8" s="7">
        <f t="shared" si="3"/>
        <v>-0.45144896193771616</v>
      </c>
      <c r="K8" s="7">
        <f>E8*J8*-1</f>
        <v>34.806714965397916</v>
      </c>
      <c r="L8" s="13">
        <f t="shared" si="5"/>
        <v>4.6066220605889399E-2</v>
      </c>
    </row>
    <row r="9" spans="1:12">
      <c r="A9" s="6"/>
      <c r="B9" s="13">
        <v>2</v>
      </c>
      <c r="C9" s="7">
        <v>2.52</v>
      </c>
      <c r="D9" s="7">
        <v>1.53</v>
      </c>
      <c r="E9" s="7">
        <v>77.099999999999994</v>
      </c>
      <c r="F9" s="7">
        <f t="shared" si="0"/>
        <v>755.58</v>
      </c>
      <c r="G9" s="7">
        <f t="shared" si="1"/>
        <v>0.6071428571428571</v>
      </c>
      <c r="H9" s="7">
        <v>0</v>
      </c>
      <c r="I9" s="7">
        <f t="shared" si="2"/>
        <v>1.2142857142857142</v>
      </c>
      <c r="J9" s="7">
        <f t="shared" si="3"/>
        <v>-0.48185941043083896</v>
      </c>
      <c r="K9" s="7">
        <f>E9*J9*-1</f>
        <v>37.151360544217681</v>
      </c>
      <c r="L9" s="13">
        <f t="shared" si="5"/>
        <v>4.9169327594983561E-2</v>
      </c>
    </row>
    <row r="10" spans="1:12">
      <c r="A10" s="6"/>
      <c r="B10" s="13">
        <v>3</v>
      </c>
      <c r="C10" s="7">
        <v>2.73</v>
      </c>
      <c r="D10" s="7">
        <v>1.46</v>
      </c>
      <c r="E10" s="7">
        <v>77.099999999999994</v>
      </c>
      <c r="F10" s="7">
        <f t="shared" si="0"/>
        <v>755.58</v>
      </c>
      <c r="G10" s="7">
        <f t="shared" si="1"/>
        <v>0.53479853479853479</v>
      </c>
      <c r="H10" s="7">
        <v>0</v>
      </c>
      <c r="I10" s="7">
        <f t="shared" si="2"/>
        <v>1.0695970695970696</v>
      </c>
      <c r="J10" s="7">
        <f t="shared" si="3"/>
        <v>-0.39179379838720496</v>
      </c>
      <c r="K10" s="7">
        <f>E10*J10*-1</f>
        <v>30.207301855653501</v>
      </c>
      <c r="L10" s="13">
        <f t="shared" si="5"/>
        <v>3.997895901910254E-2</v>
      </c>
    </row>
    <row r="11" spans="1:12" s="1" customFormat="1">
      <c r="A11" s="6"/>
      <c r="B11" s="14" t="s">
        <v>13</v>
      </c>
      <c r="C11" s="8">
        <f>AVERAGE(C8:C10)</f>
        <v>2.6566666666666667</v>
      </c>
      <c r="D11" s="8">
        <f t="shared" ref="D11" si="7">AVERAGE(D8:D10)</f>
        <v>1.5533333333333335</v>
      </c>
      <c r="E11" s="8">
        <f t="shared" ref="E11" si="8">AVERAGE(E8:E10)</f>
        <v>77.099999999999994</v>
      </c>
      <c r="F11" s="8">
        <f t="shared" ref="F11" si="9">AVERAGE(F8:F10)</f>
        <v>755.58</v>
      </c>
      <c r="G11" s="8">
        <f t="shared" ref="G11" si="10">AVERAGE(G8:G10)</f>
        <v>0.58530399339222861</v>
      </c>
      <c r="H11" s="8">
        <f t="shared" ref="H11" si="11">AVERAGE(H8:H10)</f>
        <v>0</v>
      </c>
      <c r="I11" s="8">
        <f t="shared" ref="I11" si="12">AVERAGE(I8:I10)</f>
        <v>1.1706079867844572</v>
      </c>
      <c r="J11" s="8">
        <f t="shared" ref="J11" si="13">AVERAGE(J8:J10)</f>
        <v>-0.44170072358525331</v>
      </c>
      <c r="K11" s="8">
        <f t="shared" ref="K11" si="14">AVERAGE(K8:K10)</f>
        <v>34.055125788423034</v>
      </c>
      <c r="L11" s="14">
        <f t="shared" ref="L11" si="15">AVERAGE(L8:L10)</f>
        <v>4.5071502406658498E-2</v>
      </c>
    </row>
    <row r="12" spans="1:12">
      <c r="A12" s="17" t="s">
        <v>20</v>
      </c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8"/>
    </row>
    <row r="13" spans="1:12">
      <c r="A13" s="6"/>
      <c r="B13" s="13">
        <v>1</v>
      </c>
      <c r="C13" s="7">
        <v>3.63</v>
      </c>
      <c r="D13" s="7">
        <v>9.4499999999999993</v>
      </c>
      <c r="E13" s="7">
        <v>77.099999999999994</v>
      </c>
      <c r="F13" s="7">
        <f t="shared" si="0"/>
        <v>755.58</v>
      </c>
      <c r="G13" s="7">
        <f t="shared" si="1"/>
        <v>2.6033057851239669</v>
      </c>
      <c r="H13" s="7">
        <v>0</v>
      </c>
      <c r="I13" s="7">
        <f t="shared" si="2"/>
        <v>5.2066115702479339</v>
      </c>
      <c r="J13" s="7">
        <f t="shared" si="3"/>
        <v>-1.4343282562666484</v>
      </c>
      <c r="K13" s="7">
        <f>E13*J13*-1</f>
        <v>110.58670855815858</v>
      </c>
      <c r="L13" s="13">
        <f t="shared" si="5"/>
        <v>0.14636002614965798</v>
      </c>
    </row>
    <row r="14" spans="1:12">
      <c r="A14" s="6"/>
      <c r="B14" s="15">
        <v>2</v>
      </c>
      <c r="C14" s="9">
        <v>3.7</v>
      </c>
      <c r="D14" s="9">
        <v>9.4499999999999993</v>
      </c>
      <c r="E14" s="9">
        <v>77.099999999999994</v>
      </c>
      <c r="F14" s="9">
        <f t="shared" si="0"/>
        <v>755.58</v>
      </c>
      <c r="G14" s="9">
        <f t="shared" si="1"/>
        <v>2.5540540540540539</v>
      </c>
      <c r="H14" s="9">
        <v>0</v>
      </c>
      <c r="I14" s="9">
        <f t="shared" si="2"/>
        <v>5.1081081081081079</v>
      </c>
      <c r="J14" s="9">
        <f t="shared" si="3"/>
        <v>-1.3805697589481372</v>
      </c>
      <c r="K14" s="9">
        <f>E14*J14*-1</f>
        <v>106.44192841490137</v>
      </c>
      <c r="L14" s="15">
        <f t="shared" si="5"/>
        <v>0.14087446519878949</v>
      </c>
    </row>
    <row r="15" spans="1:12">
      <c r="A15" s="6"/>
      <c r="B15" s="13">
        <v>3</v>
      </c>
      <c r="C15" s="7">
        <v>3.98</v>
      </c>
      <c r="D15" s="7">
        <v>9.75</v>
      </c>
      <c r="E15" s="7">
        <v>77.099999999999994</v>
      </c>
      <c r="F15" s="7">
        <f t="shared" si="0"/>
        <v>755.58</v>
      </c>
      <c r="G15" s="7">
        <f t="shared" si="1"/>
        <v>2.449748743718593</v>
      </c>
      <c r="H15" s="7">
        <v>0</v>
      </c>
      <c r="I15" s="7">
        <f t="shared" si="2"/>
        <v>4.8994974874371859</v>
      </c>
      <c r="J15" s="7">
        <f t="shared" si="3"/>
        <v>-1.2310295194565795</v>
      </c>
      <c r="K15" s="7">
        <f>E15*J15*-1</f>
        <v>94.912375950102273</v>
      </c>
      <c r="L15" s="13">
        <f t="shared" si="5"/>
        <v>0.12561525708740606</v>
      </c>
    </row>
    <row r="16" spans="1:12" s="1" customFormat="1">
      <c r="A16" s="6"/>
      <c r="B16" s="14" t="s">
        <v>14</v>
      </c>
      <c r="C16" s="8">
        <f>AVERAGE(C13:C15)</f>
        <v>3.77</v>
      </c>
      <c r="D16" s="8">
        <f t="shared" ref="D16" si="16">AVERAGE(D13:D15)</f>
        <v>9.5499999999999989</v>
      </c>
      <c r="E16" s="8">
        <f t="shared" ref="E16" si="17">AVERAGE(E13:E15)</f>
        <v>77.099999999999994</v>
      </c>
      <c r="F16" s="8">
        <f t="shared" ref="F16" si="18">AVERAGE(F13:F15)</f>
        <v>755.58</v>
      </c>
      <c r="G16" s="8">
        <f t="shared" ref="G16" si="19">AVERAGE(G13:G15)</f>
        <v>2.5357028609655381</v>
      </c>
      <c r="H16" s="8">
        <f t="shared" ref="H16" si="20">AVERAGE(H13:H15)</f>
        <v>0</v>
      </c>
      <c r="I16" s="8">
        <f t="shared" ref="I16" si="21">AVERAGE(I13:I15)</f>
        <v>5.0714057219310762</v>
      </c>
      <c r="J16" s="8">
        <f t="shared" ref="J16" si="22">AVERAGE(J13:J15)</f>
        <v>-1.3486425115571217</v>
      </c>
      <c r="K16" s="8">
        <f t="shared" ref="K16" si="23">AVERAGE(K13:K15)</f>
        <v>103.98033764105408</v>
      </c>
      <c r="L16" s="14">
        <f t="shared" ref="L16" si="24">AVERAGE(L13:L15)</f>
        <v>0.13761658281195119</v>
      </c>
    </row>
    <row r="17" spans="1:12">
      <c r="A17" s="17" t="s">
        <v>21</v>
      </c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8"/>
    </row>
    <row r="18" spans="1:12">
      <c r="A18" s="6"/>
      <c r="B18" s="13">
        <v>1</v>
      </c>
      <c r="C18" s="7">
        <v>2.5099999999999998</v>
      </c>
      <c r="D18" s="7">
        <v>5.49</v>
      </c>
      <c r="E18" s="7">
        <v>77.099999999999994</v>
      </c>
      <c r="F18" s="7">
        <f t="shared" si="0"/>
        <v>755.58</v>
      </c>
      <c r="G18" s="7">
        <f t="shared" si="1"/>
        <v>2.1872509960159365</v>
      </c>
      <c r="H18" s="7">
        <v>0</v>
      </c>
      <c r="I18" s="7">
        <f t="shared" si="2"/>
        <v>4.3745019920318731</v>
      </c>
      <c r="J18" s="7">
        <f t="shared" si="3"/>
        <v>-1.7428294788971608</v>
      </c>
      <c r="K18" s="7">
        <f>E18*J18*-1</f>
        <v>134.37215282297109</v>
      </c>
      <c r="L18" s="13">
        <f t="shared" si="5"/>
        <v>0.17783974274460823</v>
      </c>
    </row>
    <row r="19" spans="1:12">
      <c r="A19" s="6"/>
      <c r="B19" s="13">
        <v>2</v>
      </c>
      <c r="C19" s="7">
        <v>2.41</v>
      </c>
      <c r="D19" s="7">
        <v>6.71</v>
      </c>
      <c r="E19" s="7">
        <v>77.099999999999994</v>
      </c>
      <c r="F19" s="7">
        <f t="shared" si="0"/>
        <v>755.58</v>
      </c>
      <c r="G19" s="7">
        <f t="shared" si="1"/>
        <v>2.7842323651452281</v>
      </c>
      <c r="H19" s="7">
        <v>0</v>
      </c>
      <c r="I19" s="7">
        <f t="shared" si="2"/>
        <v>5.5684647302904562</v>
      </c>
      <c r="J19" s="7">
        <f t="shared" si="3"/>
        <v>-2.3105662781288197</v>
      </c>
      <c r="K19" s="7">
        <f>E19*J19*-1</f>
        <v>178.14466004373199</v>
      </c>
      <c r="L19" s="13">
        <f t="shared" si="5"/>
        <v>0.23577206919681831</v>
      </c>
    </row>
    <row r="20" spans="1:12">
      <c r="A20" s="6"/>
      <c r="B20" s="13">
        <v>3</v>
      </c>
      <c r="C20" s="7">
        <v>2.5099999999999998</v>
      </c>
      <c r="D20" s="7">
        <v>5.49</v>
      </c>
      <c r="E20" s="7">
        <v>77.099999999999994</v>
      </c>
      <c r="F20" s="7">
        <f t="shared" si="0"/>
        <v>755.58</v>
      </c>
      <c r="G20" s="7">
        <f t="shared" si="1"/>
        <v>2.1872509960159365</v>
      </c>
      <c r="H20" s="7">
        <v>0</v>
      </c>
      <c r="I20" s="7">
        <f t="shared" si="2"/>
        <v>4.3745019920318731</v>
      </c>
      <c r="J20" s="7">
        <f t="shared" si="3"/>
        <v>-1.7428294788971608</v>
      </c>
      <c r="K20" s="7">
        <f>E20*J20*-1</f>
        <v>134.37215282297109</v>
      </c>
      <c r="L20" s="13">
        <f t="shared" si="5"/>
        <v>0.17783974274460823</v>
      </c>
    </row>
    <row r="21" spans="1:12" s="1" customFormat="1">
      <c r="A21" s="10"/>
      <c r="B21" s="16" t="s">
        <v>15</v>
      </c>
      <c r="C21" s="11">
        <f>AVERAGE(C18:C20)</f>
        <v>2.4766666666666666</v>
      </c>
      <c r="D21" s="11">
        <f t="shared" ref="D21" si="25">AVERAGE(D18:D20)</f>
        <v>5.8966666666666656</v>
      </c>
      <c r="E21" s="11">
        <f t="shared" ref="E21" si="26">AVERAGE(E18:E20)</f>
        <v>77.099999999999994</v>
      </c>
      <c r="F21" s="11">
        <f t="shared" ref="F21" si="27">AVERAGE(F18:F20)</f>
        <v>755.58</v>
      </c>
      <c r="G21" s="11">
        <f t="shared" ref="G21" si="28">AVERAGE(G18:G20)</f>
        <v>2.3862447857257005</v>
      </c>
      <c r="H21" s="11">
        <f t="shared" ref="H21" si="29">AVERAGE(H18:H20)</f>
        <v>0</v>
      </c>
      <c r="I21" s="11">
        <f t="shared" ref="I21" si="30">AVERAGE(I18:I20)</f>
        <v>4.7724895714514011</v>
      </c>
      <c r="J21" s="11">
        <f t="shared" ref="J21" si="31">AVERAGE(J18:J20)</f>
        <v>-1.932075078641047</v>
      </c>
      <c r="K21" s="11">
        <f t="shared" ref="K21" si="32">AVERAGE(K18:K20)</f>
        <v>148.96298856322471</v>
      </c>
      <c r="L21" s="16">
        <f t="shared" ref="L21" si="33">AVERAGE(L18:L20)</f>
        <v>0.19715051822867827</v>
      </c>
    </row>
    <row r="22" spans="1:12">
      <c r="A22" s="6" t="s">
        <v>22</v>
      </c>
      <c r="B22" s="13"/>
      <c r="C22" s="7"/>
      <c r="D22" s="7"/>
      <c r="E22" s="7"/>
      <c r="F22" s="7"/>
      <c r="G22" s="7"/>
      <c r="H22" s="7"/>
      <c r="I22" s="7"/>
      <c r="J22" s="7"/>
      <c r="K22" s="7"/>
      <c r="L22" s="13"/>
    </row>
    <row r="23" spans="1:12">
      <c r="A23" s="6"/>
      <c r="B23" s="13">
        <v>1</v>
      </c>
      <c r="C23" s="7">
        <v>3.07</v>
      </c>
      <c r="D23" s="7">
        <v>8.23</v>
      </c>
      <c r="E23" s="7">
        <v>77.099999999999994</v>
      </c>
      <c r="F23" s="7">
        <f t="shared" si="0"/>
        <v>755.58</v>
      </c>
      <c r="G23" s="7">
        <f t="shared" si="1"/>
        <v>2.680781758957655</v>
      </c>
      <c r="H23" s="7">
        <v>0</v>
      </c>
      <c r="I23" s="7">
        <f t="shared" si="2"/>
        <v>5.3615635179153101</v>
      </c>
      <c r="J23" s="7">
        <f t="shared" si="3"/>
        <v>-1.746437627985443</v>
      </c>
      <c r="K23" s="7">
        <f>E23*J23*-1</f>
        <v>134.65034111767764</v>
      </c>
      <c r="L23" s="13">
        <f t="shared" si="5"/>
        <v>0.17820792122300436</v>
      </c>
    </row>
    <row r="24" spans="1:12">
      <c r="A24" s="6"/>
      <c r="B24" s="13">
        <v>2</v>
      </c>
      <c r="C24" s="7">
        <v>2.79</v>
      </c>
      <c r="D24" s="7">
        <v>7.92</v>
      </c>
      <c r="E24" s="7">
        <v>77.099999999999994</v>
      </c>
      <c r="F24" s="7">
        <f t="shared" si="0"/>
        <v>755.58</v>
      </c>
      <c r="G24" s="7">
        <f t="shared" si="1"/>
        <v>2.838709677419355</v>
      </c>
      <c r="H24" s="7">
        <v>0</v>
      </c>
      <c r="I24" s="7">
        <f t="shared" si="2"/>
        <v>5.67741935483871</v>
      </c>
      <c r="J24" s="7">
        <f t="shared" si="3"/>
        <v>-2.0349173314834084</v>
      </c>
      <c r="K24" s="7">
        <f>E24*J24*-1</f>
        <v>156.89212625737076</v>
      </c>
      <c r="L24" s="13">
        <f t="shared" si="5"/>
        <v>0.20764462566157224</v>
      </c>
    </row>
    <row r="25" spans="1:12">
      <c r="A25" s="6"/>
      <c r="B25" s="13">
        <v>3</v>
      </c>
      <c r="C25" s="7">
        <v>2.76</v>
      </c>
      <c r="D25" s="7">
        <v>6.71</v>
      </c>
      <c r="E25" s="7">
        <v>77.099999999999994</v>
      </c>
      <c r="F25" s="7">
        <f t="shared" si="0"/>
        <v>755.58</v>
      </c>
      <c r="G25" s="7">
        <f t="shared" si="1"/>
        <v>2.4311594202898554</v>
      </c>
      <c r="H25" s="7">
        <v>0</v>
      </c>
      <c r="I25" s="7">
        <f t="shared" si="2"/>
        <v>4.8623188405797109</v>
      </c>
      <c r="J25" s="7">
        <f t="shared" si="3"/>
        <v>-1.7617097248477214</v>
      </c>
      <c r="K25" s="7">
        <f>E25*J25*-1</f>
        <v>135.82781978575932</v>
      </c>
      <c r="L25" s="13">
        <f t="shared" si="5"/>
        <v>0.17976629845384912</v>
      </c>
    </row>
    <row r="26" spans="1:12" s="1" customFormat="1">
      <c r="A26" s="10"/>
      <c r="B26" s="16" t="s">
        <v>16</v>
      </c>
      <c r="C26" s="11">
        <f>AVERAGE(C23:C25)</f>
        <v>2.8733333333333331</v>
      </c>
      <c r="D26" s="11">
        <f t="shared" ref="D26" si="34">AVERAGE(D23:D25)</f>
        <v>7.62</v>
      </c>
      <c r="E26" s="11">
        <f t="shared" ref="E26" si="35">AVERAGE(E23:E25)</f>
        <v>77.099999999999994</v>
      </c>
      <c r="F26" s="11">
        <f t="shared" ref="F26" si="36">AVERAGE(F23:F25)</f>
        <v>755.58</v>
      </c>
      <c r="G26" s="11">
        <f t="shared" ref="G26" si="37">AVERAGE(G23:G25)</f>
        <v>2.6502169522222885</v>
      </c>
      <c r="H26" s="11">
        <f t="shared" ref="H26" si="38">AVERAGE(H23:H25)</f>
        <v>0</v>
      </c>
      <c r="I26" s="11">
        <f t="shared" ref="I26" si="39">AVERAGE(I23:I25)</f>
        <v>5.300433904444577</v>
      </c>
      <c r="J26" s="11">
        <f t="shared" ref="J26" si="40">AVERAGE(J23:J25)</f>
        <v>-1.8476882281055242</v>
      </c>
      <c r="K26" s="11">
        <f t="shared" ref="K26" si="41">AVERAGE(K23:K25)</f>
        <v>142.45676238693591</v>
      </c>
      <c r="L26" s="16">
        <f t="shared" ref="L26" si="42">AVERAGE(L23:L25)</f>
        <v>0.18853961511280856</v>
      </c>
    </row>
    <row r="27" spans="1:12">
      <c r="A27" s="6" t="s">
        <v>1</v>
      </c>
      <c r="B27" s="13"/>
      <c r="C27" s="7"/>
      <c r="D27" s="7"/>
      <c r="E27" s="7"/>
      <c r="F27" s="7"/>
      <c r="G27" s="7"/>
      <c r="H27" s="7"/>
      <c r="I27" s="7"/>
      <c r="J27" s="7"/>
      <c r="K27" s="7"/>
      <c r="L27" s="13"/>
    </row>
    <row r="28" spans="1:12">
      <c r="A28" s="6"/>
      <c r="B28" s="13">
        <v>1</v>
      </c>
      <c r="C28" s="7">
        <v>1.46</v>
      </c>
      <c r="D28" s="7">
        <v>4.2699999999999996</v>
      </c>
      <c r="E28" s="7">
        <v>72.599999999999994</v>
      </c>
      <c r="F28" s="7">
        <f t="shared" si="0"/>
        <v>711.48</v>
      </c>
      <c r="G28" s="7">
        <f t="shared" si="1"/>
        <v>2.9246575342465753</v>
      </c>
      <c r="H28" s="7">
        <v>0</v>
      </c>
      <c r="I28" s="7">
        <f t="shared" si="2"/>
        <v>5.8493150684931505</v>
      </c>
      <c r="J28" s="7">
        <f t="shared" si="3"/>
        <v>-4.0063801838994184</v>
      </c>
      <c r="K28" s="7">
        <f>E28*J28*-1</f>
        <v>290.86320135109776</v>
      </c>
      <c r="L28" s="13">
        <f t="shared" si="5"/>
        <v>0.40881430447953243</v>
      </c>
    </row>
    <row r="29" spans="1:12">
      <c r="A29" s="6"/>
      <c r="B29" s="13">
        <v>2</v>
      </c>
      <c r="C29" s="7">
        <v>1.81</v>
      </c>
      <c r="D29" s="7">
        <v>5.03</v>
      </c>
      <c r="E29" s="7">
        <v>72.599999999999994</v>
      </c>
      <c r="F29" s="7">
        <f t="shared" si="0"/>
        <v>711.48</v>
      </c>
      <c r="G29" s="7">
        <f t="shared" si="1"/>
        <v>2.7790055248618786</v>
      </c>
      <c r="H29" s="7">
        <v>0</v>
      </c>
      <c r="I29" s="7">
        <f t="shared" si="2"/>
        <v>5.5580110497237571</v>
      </c>
      <c r="J29" s="7">
        <f t="shared" si="3"/>
        <v>-3.0707243368639543</v>
      </c>
      <c r="K29" s="7">
        <f>E29*J29*-1</f>
        <v>222.93458685632305</v>
      </c>
      <c r="L29" s="13">
        <f t="shared" si="5"/>
        <v>0.31333921804734222</v>
      </c>
    </row>
    <row r="30" spans="1:12">
      <c r="A30" s="6"/>
      <c r="B30" s="13">
        <v>3</v>
      </c>
      <c r="C30" s="7">
        <v>1.6</v>
      </c>
      <c r="D30" s="7">
        <v>4.57</v>
      </c>
      <c r="E30" s="7">
        <v>72.599999999999994</v>
      </c>
      <c r="F30" s="7">
        <f t="shared" si="0"/>
        <v>711.48</v>
      </c>
      <c r="G30" s="7">
        <f t="shared" si="1"/>
        <v>2.8562500000000002</v>
      </c>
      <c r="H30" s="7">
        <v>0</v>
      </c>
      <c r="I30" s="7">
        <f t="shared" si="2"/>
        <v>5.7125000000000004</v>
      </c>
      <c r="J30" s="7">
        <f t="shared" si="3"/>
        <v>-3.5703125</v>
      </c>
      <c r="K30" s="7">
        <f>E30*J30*-1</f>
        <v>259.20468749999998</v>
      </c>
      <c r="L30" s="13">
        <f t="shared" si="5"/>
        <v>0.36431760204081631</v>
      </c>
    </row>
    <row r="31" spans="1:12" s="1" customFormat="1">
      <c r="A31" s="10"/>
      <c r="B31" s="16" t="s">
        <v>17</v>
      </c>
      <c r="C31" s="11">
        <f>AVERAGE(C28:C30)</f>
        <v>1.6233333333333333</v>
      </c>
      <c r="D31" s="11">
        <f t="shared" ref="D31" si="43">AVERAGE(D28:D30)</f>
        <v>4.623333333333334</v>
      </c>
      <c r="E31" s="11">
        <f t="shared" ref="E31" si="44">AVERAGE(E28:E30)</f>
        <v>72.599999999999994</v>
      </c>
      <c r="F31" s="11">
        <f t="shared" ref="F31" si="45">AVERAGE(F28:F30)</f>
        <v>711.48</v>
      </c>
      <c r="G31" s="11">
        <f t="shared" ref="G31" si="46">AVERAGE(G28:G30)</f>
        <v>2.853304353036151</v>
      </c>
      <c r="H31" s="11">
        <f t="shared" ref="H31" si="47">AVERAGE(H28:H30)</f>
        <v>0</v>
      </c>
      <c r="I31" s="11">
        <f t="shared" ref="I31" si="48">AVERAGE(I28:I30)</f>
        <v>5.7066087060723021</v>
      </c>
      <c r="J31" s="11">
        <f t="shared" ref="J31" si="49">AVERAGE(J28:J30)</f>
        <v>-3.5491390069211239</v>
      </c>
      <c r="K31" s="11">
        <f t="shared" ref="K31" si="50">AVERAGE(K28:K30)</f>
        <v>257.66749190247361</v>
      </c>
      <c r="L31" s="16">
        <f t="shared" ref="L31" si="51">AVERAGE(L28:L30)</f>
        <v>0.36215704152256367</v>
      </c>
    </row>
    <row r="32" spans="1:12">
      <c r="A32" s="6" t="s">
        <v>23</v>
      </c>
      <c r="B32" s="13"/>
      <c r="C32" s="7"/>
      <c r="D32" s="7"/>
      <c r="E32" s="7"/>
      <c r="F32" s="7"/>
      <c r="G32" s="7"/>
      <c r="H32" s="7"/>
      <c r="I32" s="7"/>
      <c r="J32" s="7"/>
      <c r="K32" s="7"/>
      <c r="L32" s="13"/>
    </row>
    <row r="33" spans="1:12">
      <c r="A33" s="6"/>
      <c r="B33" s="13">
        <v>1</v>
      </c>
      <c r="C33" s="7">
        <v>0.97</v>
      </c>
      <c r="D33" s="7">
        <v>2.74</v>
      </c>
      <c r="E33" s="7">
        <v>77.099999999999994</v>
      </c>
      <c r="F33" s="7">
        <f t="shared" si="0"/>
        <v>755.58</v>
      </c>
      <c r="G33" s="7">
        <f t="shared" si="1"/>
        <v>2.8247422680412373</v>
      </c>
      <c r="H33" s="7">
        <v>0</v>
      </c>
      <c r="I33" s="7">
        <f t="shared" si="2"/>
        <v>5.6494845360824746</v>
      </c>
      <c r="J33" s="7">
        <f t="shared" si="3"/>
        <v>-5.8242108619406956</v>
      </c>
      <c r="K33" s="7">
        <f>E33*J33*-1</f>
        <v>449.04665745562761</v>
      </c>
      <c r="L33" s="13">
        <f t="shared" si="5"/>
        <v>0.59430723081027503</v>
      </c>
    </row>
    <row r="34" spans="1:12">
      <c r="A34" s="6"/>
      <c r="B34" s="13">
        <v>2</v>
      </c>
      <c r="C34" s="7">
        <v>1.32</v>
      </c>
      <c r="D34" s="7">
        <v>3.35</v>
      </c>
      <c r="E34" s="7">
        <v>77.099999999999994</v>
      </c>
      <c r="F34" s="7">
        <f t="shared" si="0"/>
        <v>755.58</v>
      </c>
      <c r="G34" s="7">
        <f t="shared" si="1"/>
        <v>2.5378787878787876</v>
      </c>
      <c r="H34" s="7">
        <v>0</v>
      </c>
      <c r="I34" s="7">
        <f t="shared" si="2"/>
        <v>5.0757575757575752</v>
      </c>
      <c r="J34" s="7">
        <f t="shared" si="3"/>
        <v>-3.8452708907254358</v>
      </c>
      <c r="K34" s="7">
        <f>E34*J34*-1</f>
        <v>296.47038567493109</v>
      </c>
      <c r="L34" s="13">
        <f t="shared" si="5"/>
        <v>0.3923745806862689</v>
      </c>
    </row>
    <row r="35" spans="1:12">
      <c r="A35" s="6"/>
      <c r="B35" s="13">
        <v>3</v>
      </c>
      <c r="C35" s="7">
        <v>1.18</v>
      </c>
      <c r="D35" s="7">
        <v>2.74</v>
      </c>
      <c r="E35" s="7">
        <v>77.099999999999994</v>
      </c>
      <c r="F35" s="7">
        <f t="shared" si="0"/>
        <v>755.58</v>
      </c>
      <c r="G35" s="7">
        <f t="shared" si="1"/>
        <v>2.3220338983050852</v>
      </c>
      <c r="H35" s="7">
        <v>0</v>
      </c>
      <c r="I35" s="7">
        <f t="shared" si="2"/>
        <v>4.6440677966101704</v>
      </c>
      <c r="J35" s="7">
        <f t="shared" si="3"/>
        <v>-3.9356506750933651</v>
      </c>
      <c r="K35" s="7">
        <f>E35*J35*-1</f>
        <v>303.43866704969844</v>
      </c>
      <c r="L35" s="13">
        <f t="shared" si="5"/>
        <v>0.40159700766258821</v>
      </c>
    </row>
    <row r="36" spans="1:12" s="1" customFormat="1">
      <c r="A36" s="10"/>
      <c r="B36" s="16" t="s">
        <v>18</v>
      </c>
      <c r="C36" s="11">
        <f>AVERAGE(C33:C35)</f>
        <v>1.1566666666666665</v>
      </c>
      <c r="D36" s="11">
        <f t="shared" ref="D36" si="52">AVERAGE(D33:D35)</f>
        <v>2.9433333333333334</v>
      </c>
      <c r="E36" s="11">
        <f t="shared" ref="E36" si="53">AVERAGE(E33:E35)</f>
        <v>77.099999999999994</v>
      </c>
      <c r="F36" s="11">
        <f t="shared" ref="F36" si="54">AVERAGE(F33:F35)</f>
        <v>755.58</v>
      </c>
      <c r="G36" s="11">
        <f t="shared" ref="G36" si="55">AVERAGE(G33:G35)</f>
        <v>2.56155165140837</v>
      </c>
      <c r="H36" s="11">
        <f t="shared" ref="H36" si="56">AVERAGE(H33:H35)</f>
        <v>0</v>
      </c>
      <c r="I36" s="11">
        <f t="shared" ref="I36" si="57">AVERAGE(I33:I35)</f>
        <v>5.1231033028167401</v>
      </c>
      <c r="J36" s="11">
        <f t="shared" ref="J36" si="58">AVERAGE(J33:J35)</f>
        <v>-4.5350441425864991</v>
      </c>
      <c r="K36" s="11">
        <f t="shared" ref="K36" si="59">AVERAGE(K33:K35)</f>
        <v>349.65190339341899</v>
      </c>
      <c r="L36" s="16">
        <f t="shared" ref="L36" si="60">AVERAGE(L33:L35)</f>
        <v>0.46275960638637742</v>
      </c>
    </row>
  </sheetData>
  <mergeCells count="7">
    <mergeCell ref="A32:A36"/>
    <mergeCell ref="A2:A6"/>
    <mergeCell ref="A7:A11"/>
    <mergeCell ref="A12:A16"/>
    <mergeCell ref="A17:A21"/>
    <mergeCell ref="A22:A26"/>
    <mergeCell ref="A27:A31"/>
  </mergeCells>
  <phoneticPr fontId="2" type="noConversion"/>
  <pageMargins left="0.25" right="0.25" top="0.25" bottom="0.25" header="0.5" footer="0.5"/>
  <pageSetup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kymberly hall</dc:creator>
  <cp:lastModifiedBy>kymberly hall</cp:lastModifiedBy>
  <dcterms:created xsi:type="dcterms:W3CDTF">2014-08-22T01:57:01Z</dcterms:created>
  <dcterms:modified xsi:type="dcterms:W3CDTF">2014-08-23T01:59:33Z</dcterms:modified>
</cp:coreProperties>
</file>